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110" yWindow="65416" windowWidth="11745" windowHeight="9075" activeTab="0"/>
  </bookViews>
  <sheets>
    <sheet name="Introduction &amp; Instructions" sheetId="1" r:id="rId1"/>
    <sheet name="Contact Details" sheetId="2" r:id="rId2"/>
    <sheet name="Configuration Management" sheetId="3" r:id="rId3"/>
    <sheet name="Service Desk" sheetId="4" r:id="rId4"/>
    <sheet name="Release Management" sheetId="5" r:id="rId5"/>
    <sheet name="Problem Management" sheetId="6" r:id="rId6"/>
    <sheet name="Change Management" sheetId="7" r:id="rId7"/>
  </sheets>
  <definedNames>
    <definedName name="TABLE" localSheetId="2">'Service Desk'!$B$62:$B$62</definedName>
    <definedName name="TABLE_10" localSheetId="2">'Service Desk'!$B$59:$B$59</definedName>
    <definedName name="TABLE_11" localSheetId="2">'Service Desk'!$B$60:$B$60</definedName>
    <definedName name="TABLE_12" localSheetId="2">'Service Desk'!$B$119:$B$119</definedName>
    <definedName name="TABLE_13" localSheetId="2">'Configuration Management'!$B$103:$E$108</definedName>
    <definedName name="TABLE_14" localSheetId="2">'Release Management'!$B$118:$E$119</definedName>
    <definedName name="TABLE_15" localSheetId="2">'Problem Management'!$B$71:$D$79</definedName>
    <definedName name="TABLE_16" localSheetId="2">'Problem Management'!$B$81:$D$86</definedName>
    <definedName name="TABLE_17" localSheetId="2">'Problem Management'!$B$88:$D$92</definedName>
    <definedName name="TABLE_18" localSheetId="2">'Problem Management'!$B$99:$D$103</definedName>
    <definedName name="TABLE_19" localSheetId="2">'Problem Management'!$B$104:$D$113</definedName>
    <definedName name="TABLE_2" localSheetId="2">'Service Desk'!$B$64:$B$64</definedName>
    <definedName name="TABLE_20" localSheetId="2">'Problem Management'!$B$115:$D$120</definedName>
    <definedName name="TABLE_21" localSheetId="2">'Problem Management'!$B$98:$B$98</definedName>
    <definedName name="TABLE_22" localSheetId="2">'Problem Management'!$B$69:$B$69</definedName>
    <definedName name="TABLE_23" localSheetId="2">'Problem Management'!$B$63:$B$63</definedName>
    <definedName name="TABLE_24" localSheetId="2">'Change Management'!$B$59:$D$62</definedName>
    <definedName name="TABLE_25" localSheetId="2">'Change Management'!$B$64:$D$67</definedName>
    <definedName name="TABLE_26" localSheetId="2">'Change Management'!$B$69:$D$77</definedName>
    <definedName name="TABLE_27" localSheetId="2">'Change Management'!$B$79:$D$84</definedName>
    <definedName name="TABLE_28" localSheetId="2">'Change Management'!$B$86:$D$90</definedName>
    <definedName name="TABLE_29" localSheetId="2">'Change Management'!$B$92:$D$96</definedName>
    <definedName name="TABLE_3" localSheetId="2">'Service Desk'!$B$65:$B$65</definedName>
    <definedName name="TABLE_30" localSheetId="2">'Change Management'!$B$98:$D$105</definedName>
    <definedName name="TABLE_31" localSheetId="2">'Change Management'!$B$107:$D$124</definedName>
    <definedName name="TABLE_32" localSheetId="2">'Change Management'!$B$107:$D$124</definedName>
    <definedName name="TABLE_33" localSheetId="2">'Change Management'!$B$126:$D$131</definedName>
    <definedName name="TABLE_4" localSheetId="2">'Service Desk'!$B$66:$B$66</definedName>
    <definedName name="TABLE_5" localSheetId="2">'Service Desk'!$B$67:$B$67</definedName>
    <definedName name="TABLE_6" localSheetId="2">'Service Desk'!$B$68:$B$68</definedName>
    <definedName name="TABLE_7" localSheetId="2">'Service Desk'!$B$69:$B$69</definedName>
    <definedName name="TABLE_8" localSheetId="2">'Service Desk'!$B$71:$B$71</definedName>
    <definedName name="TABLE_9" localSheetId="2">'Service Desk'!$B$72:$B$72</definedName>
  </definedNames>
  <calcPr fullCalcOnLoad="1"/>
</workbook>
</file>

<file path=xl/sharedStrings.xml><?xml version="1.0" encoding="utf-8"?>
<sst xmlns="http://schemas.openxmlformats.org/spreadsheetml/2006/main" count="446" uniqueCount="272">
  <si>
    <r>
      <t xml:space="preserve">1. </t>
    </r>
    <r>
      <rPr>
        <sz val="8"/>
        <rFont val="Arial"/>
        <family val="0"/>
      </rPr>
      <t>Are at least some Service Desk activities, e.g. incident logging established within the organisation?</t>
    </r>
  </si>
  <si>
    <r>
      <t xml:space="preserve">2. </t>
    </r>
    <r>
      <rPr>
        <sz val="8"/>
        <rFont val="Arial"/>
        <family val="0"/>
      </rPr>
      <t>Does the Service Desk have a mechanism for identifying calls and registering incidents and enquiries?</t>
    </r>
  </si>
  <si>
    <r>
      <t xml:space="preserve">3. </t>
    </r>
    <r>
      <rPr>
        <sz val="8"/>
        <rFont val="Arial"/>
        <family val="0"/>
      </rPr>
      <t>Does the Service Desk provide some form of first-line support to callers?</t>
    </r>
  </si>
  <si>
    <t>Level 1.5 - Management Intent</t>
  </si>
  <si>
    <r>
      <t xml:space="preserve">4. </t>
    </r>
    <r>
      <rPr>
        <sz val="8"/>
        <rFont val="Arial"/>
        <family val="0"/>
      </rPr>
      <t>Do Service Desk operators have applicable scripts for dealing with calls?</t>
    </r>
  </si>
  <si>
    <r>
      <t>5.</t>
    </r>
    <r>
      <rPr>
        <sz val="8"/>
        <rFont val="Arial"/>
        <family val="0"/>
      </rPr>
      <t xml:space="preserve"> Does the Service Desk have applicable procedures for incident registration?</t>
    </r>
  </si>
  <si>
    <r>
      <t>6.</t>
    </r>
    <r>
      <rPr>
        <sz val="8"/>
        <rFont val="Arial"/>
        <family val="0"/>
      </rPr>
      <t xml:space="preserve"> Has the purpose and benefits of the Service Desk been disseminated within the organisation?</t>
    </r>
  </si>
  <si>
    <r>
      <t xml:space="preserve">7. </t>
    </r>
    <r>
      <rPr>
        <sz val="8"/>
        <rFont val="Arial"/>
        <family val="0"/>
      </rPr>
      <t>Have targets been set for the resolution of incidents or call handling?</t>
    </r>
  </si>
  <si>
    <r>
      <t xml:space="preserve">8. </t>
    </r>
    <r>
      <rPr>
        <sz val="8"/>
        <rFont val="Arial"/>
        <family val="0"/>
      </rPr>
      <t>Have user representatives (e.g. Super-Users) been identified within the organisation to facilitate first-line support and resolution?</t>
    </r>
  </si>
  <si>
    <t>Level 2 - Process Capability</t>
  </si>
  <si>
    <r>
      <t xml:space="preserve">9. </t>
    </r>
    <r>
      <rPr>
        <sz val="8"/>
        <rFont val="Arial"/>
        <family val="0"/>
      </rPr>
      <t>Have the functions of the Service Desk been agreed?</t>
    </r>
  </si>
  <si>
    <r>
      <t>10.</t>
    </r>
    <r>
      <rPr>
        <sz val="8"/>
        <rFont val="Arial"/>
        <family val="0"/>
      </rPr>
      <t xml:space="preserve"> Do Service Desk operators have a strategy for obtaining the required information from users during incident handling?</t>
    </r>
  </si>
  <si>
    <r>
      <t>11.</t>
    </r>
    <r>
      <rPr>
        <sz val="8"/>
        <rFont val="Arial"/>
        <family val="0"/>
      </rPr>
      <t xml:space="preserve"> Is there a procedure for monitoring the progress of incidents?</t>
    </r>
  </si>
  <si>
    <r>
      <t>12.</t>
    </r>
    <r>
      <rPr>
        <sz val="8"/>
        <rFont val="Arial"/>
        <family val="0"/>
      </rPr>
      <t xml:space="preserve"> Is there a procedure for the closure of incidents?</t>
    </r>
  </si>
  <si>
    <r>
      <t>13.</t>
    </r>
    <r>
      <rPr>
        <sz val="8"/>
        <rFont val="Arial"/>
        <family val="0"/>
      </rPr>
      <t xml:space="preserve"> Does the Service Desk ascertain the status of planned fixes?</t>
    </r>
  </si>
  <si>
    <r>
      <t xml:space="preserve">14. </t>
    </r>
    <r>
      <rPr>
        <sz val="8"/>
        <rFont val="Arial"/>
        <family val="0"/>
      </rPr>
      <t>Does the Service Desk inform appropriate users on status changes regarding outstanding incidents / problems?</t>
    </r>
  </si>
  <si>
    <r>
      <t xml:space="preserve">15. </t>
    </r>
    <r>
      <rPr>
        <sz val="8"/>
        <rFont val="Arial"/>
        <family val="0"/>
      </rPr>
      <t>Does the Service Desk provide information on the resolution of incidents?</t>
    </r>
  </si>
  <si>
    <r>
      <t xml:space="preserve">16. </t>
    </r>
    <r>
      <rPr>
        <sz val="8"/>
        <rFont val="Arial"/>
        <family val="0"/>
      </rPr>
      <t>Are information bulletins issued to the user community?</t>
    </r>
  </si>
  <si>
    <r>
      <t xml:space="preserve">17. </t>
    </r>
    <r>
      <rPr>
        <sz val="8"/>
        <rFont val="Arial"/>
        <family val="0"/>
      </rPr>
      <t>Is the Service Desk notified of new support requirements?</t>
    </r>
  </si>
  <si>
    <t>Level 2.5 - Internal Integration</t>
  </si>
  <si>
    <r>
      <t xml:space="preserve">18. </t>
    </r>
    <r>
      <rPr>
        <sz val="8"/>
        <rFont val="Arial"/>
        <family val="0"/>
      </rPr>
      <t>Is the Service Desk responsible for the completeness of all incident records?</t>
    </r>
  </si>
  <si>
    <r>
      <t xml:space="preserve">19. </t>
    </r>
    <r>
      <rPr>
        <sz val="8"/>
        <rFont val="Arial"/>
        <family val="0"/>
      </rPr>
      <t>Does the Service Desk provide the single point of contact for all incoming incidents / calls?</t>
    </r>
  </si>
  <si>
    <r>
      <t xml:space="preserve">20. </t>
    </r>
    <r>
      <rPr>
        <sz val="8"/>
        <rFont val="Arial"/>
        <family val="0"/>
      </rPr>
      <t>Are actual incident records used for subsequent progress monitoring and control of incidents?</t>
    </r>
  </si>
  <si>
    <r>
      <t xml:space="preserve">21. </t>
    </r>
    <r>
      <rPr>
        <sz val="8"/>
        <rFont val="Arial"/>
        <family val="0"/>
      </rPr>
      <t>Is the Service Desk responsible for verification of the solution with the user and closure of the incident?</t>
    </r>
  </si>
  <si>
    <t>Level 3 - Products</t>
  </si>
  <si>
    <r>
      <t xml:space="preserve">22. </t>
    </r>
    <r>
      <rPr>
        <sz val="8"/>
        <rFont val="Arial"/>
        <family val="0"/>
      </rPr>
      <t>Are standard reports concerning incidents produced regularly?</t>
    </r>
  </si>
  <si>
    <r>
      <t xml:space="preserve">23. </t>
    </r>
    <r>
      <rPr>
        <sz val="8"/>
        <rFont val="Arial"/>
        <family val="0"/>
      </rPr>
      <t>Are the services supplied by the Service Desk clearly defined for customers and other parties?</t>
    </r>
  </si>
  <si>
    <r>
      <t xml:space="preserve">24. </t>
    </r>
    <r>
      <rPr>
        <sz val="8"/>
        <rFont val="Arial"/>
        <family val="0"/>
      </rPr>
      <t>Do management review requests for new support requirements?</t>
    </r>
  </si>
  <si>
    <t>Level 3.5 - Quality Control</t>
  </si>
  <si>
    <r>
      <t xml:space="preserve">25. </t>
    </r>
    <r>
      <rPr>
        <sz val="8"/>
        <rFont val="Arial"/>
        <family val="0"/>
      </rPr>
      <t>Are the standards and other quality criteria applicable for the registration of incidents and for call handling made clear to Service Desk operators?</t>
    </r>
  </si>
  <si>
    <r>
      <t>26.</t>
    </r>
    <r>
      <rPr>
        <sz val="8"/>
        <rFont val="Arial"/>
        <family val="0"/>
      </rPr>
      <t xml:space="preserve"> Are the personnel responsible for Service Desk activities suitably trained?</t>
    </r>
  </si>
  <si>
    <r>
      <t xml:space="preserve">27. </t>
    </r>
    <r>
      <rPr>
        <sz val="8"/>
        <rFont val="Arial"/>
        <family val="0"/>
      </rPr>
      <t>Does the organisation set and review either targets or objectives for the Service Desk?</t>
    </r>
  </si>
  <si>
    <r>
      <t xml:space="preserve">28. </t>
    </r>
    <r>
      <rPr>
        <sz val="8"/>
        <rFont val="Arial"/>
        <family val="0"/>
      </rPr>
      <t>Are there suitable tools in use to support the Service Desk function?</t>
    </r>
  </si>
  <si>
    <t>Level 4 - Management Information</t>
  </si>
  <si>
    <r>
      <t xml:space="preserve">29. </t>
    </r>
    <r>
      <rPr>
        <sz val="8"/>
        <rFont val="Arial"/>
        <family val="0"/>
      </rPr>
      <t>Do you provide management with information concerning incident records?</t>
    </r>
  </si>
  <si>
    <r>
      <t xml:space="preserve">30. </t>
    </r>
    <r>
      <rPr>
        <sz val="8"/>
        <rFont val="Arial"/>
        <family val="0"/>
      </rPr>
      <t>Do you provide management with information concerning operational performance of the Service Desk?</t>
    </r>
  </si>
  <si>
    <r>
      <t xml:space="preserve">31. </t>
    </r>
    <r>
      <rPr>
        <sz val="8"/>
        <rFont val="Arial"/>
        <family val="0"/>
      </rPr>
      <t>Do you provide management with information concerning user training needs?</t>
    </r>
  </si>
  <si>
    <r>
      <t xml:space="preserve">32. </t>
    </r>
    <r>
      <rPr>
        <sz val="8"/>
        <rFont val="Arial"/>
        <family val="0"/>
      </rPr>
      <t>Do you provide management with information concerning details of configuration anomalies?</t>
    </r>
  </si>
  <si>
    <r>
      <t xml:space="preserve">33. </t>
    </r>
    <r>
      <rPr>
        <sz val="8"/>
        <rFont val="Arial"/>
        <family val="0"/>
      </rPr>
      <t>Do you provide management with information concerning trend analysis in incident occurrence and resolution?</t>
    </r>
  </si>
  <si>
    <t>Level 4.5 - External Integration</t>
  </si>
  <si>
    <r>
      <t xml:space="preserve">34. </t>
    </r>
    <r>
      <rPr>
        <sz val="8"/>
        <rFont val="Arial"/>
        <family val="0"/>
      </rPr>
      <t>Do you hold regular meetings with interested parties in which Service Desk matters are discussed?</t>
    </r>
  </si>
  <si>
    <r>
      <t xml:space="preserve">35. </t>
    </r>
    <r>
      <rPr>
        <sz val="8"/>
        <rFont val="Arial"/>
        <family val="0"/>
      </rPr>
      <t>Does the Service Desk exchange information with Problem Management concerning related problems and / or known errors?</t>
    </r>
  </si>
  <si>
    <r>
      <t xml:space="preserve">36. </t>
    </r>
    <r>
      <rPr>
        <sz val="8"/>
        <rFont val="Arial"/>
        <family val="0"/>
      </rPr>
      <t>Does the Service Desk exchange information with Configuration Management regarding ease of use of configuration records, configuration anomalies and the potential flagging of configuration item, e.g. as 'failed' (or equivalent)?</t>
    </r>
  </si>
  <si>
    <r>
      <t xml:space="preserve">37. </t>
    </r>
    <r>
      <rPr>
        <sz val="8"/>
        <rFont val="Arial"/>
        <family val="0"/>
      </rPr>
      <t>Does the Service Desk exchange information with Change Management regarding the details of possible changes to resolve particular incidents / problems?</t>
    </r>
  </si>
  <si>
    <r>
      <t xml:space="preserve">38. </t>
    </r>
    <r>
      <rPr>
        <sz val="8"/>
        <rFont val="Arial"/>
        <family val="0"/>
      </rPr>
      <t>Does the Service Desk exchange information with Service Level Management concerning breaches in service level agreements and the service and support commitments they contain?</t>
    </r>
  </si>
  <si>
    <t>Level 5 - Customer Interface</t>
  </si>
  <si>
    <r>
      <t>39.</t>
    </r>
    <r>
      <rPr>
        <sz val="8"/>
        <rFont val="Arial"/>
        <family val="0"/>
      </rPr>
      <t xml:space="preserve"> Do you check with the customer if the activities performed by the Service Desk adequately support their business needs?</t>
    </r>
  </si>
  <si>
    <r>
      <t xml:space="preserve">40. </t>
    </r>
    <r>
      <rPr>
        <sz val="8"/>
        <rFont val="Arial"/>
        <family val="0"/>
      </rPr>
      <t>Do you check with the customer that they are happy with the services provided?</t>
    </r>
  </si>
  <si>
    <r>
      <t xml:space="preserve">41. </t>
    </r>
    <r>
      <rPr>
        <sz val="8"/>
        <rFont val="Arial"/>
        <family val="0"/>
      </rPr>
      <t>Are you actively monitoring trends in customer satisfaction?</t>
    </r>
  </si>
  <si>
    <r>
      <t xml:space="preserve">42. </t>
    </r>
    <r>
      <rPr>
        <sz val="8"/>
        <rFont val="Arial"/>
        <family val="0"/>
      </rPr>
      <t>Are you feeding customer survey information into the service improvement agenda?</t>
    </r>
  </si>
  <si>
    <t>(Y)es or (N)o</t>
  </si>
  <si>
    <t>M</t>
  </si>
  <si>
    <r>
      <t xml:space="preserve">43. </t>
    </r>
    <r>
      <rPr>
        <sz val="8"/>
        <rFont val="Arial"/>
        <family val="0"/>
      </rPr>
      <t>Are you monitoring the customer's value perception of the services provided to them?</t>
    </r>
  </si>
  <si>
    <t>Level 1 - Pre-requisites</t>
  </si>
  <si>
    <t>Name:</t>
  </si>
  <si>
    <t>E-mail:</t>
  </si>
  <si>
    <t>Organisation:</t>
  </si>
  <si>
    <t>Address 1:</t>
  </si>
  <si>
    <t>Address 2:</t>
  </si>
  <si>
    <t>Address 3:</t>
  </si>
  <si>
    <t>Address 4:</t>
  </si>
  <si>
    <t>Postcode:</t>
  </si>
  <si>
    <t>Minimum score to achieve this level: 'Y' for all mandatory ('M') questions + 1 other answer 'Y'</t>
  </si>
  <si>
    <t>Minimum score to achieve this level: 'Y' for all mandatory ('M') questions</t>
  </si>
  <si>
    <t>Minimum score to achieve this level: 'Y' for all mandatory ('M') questions + 2 other answer 'Y'</t>
  </si>
  <si>
    <t>Your Contact Details</t>
  </si>
  <si>
    <t>Type of Organisation:</t>
  </si>
  <si>
    <t>ITIL Service Support Self Assessment: Service Desk</t>
  </si>
  <si>
    <t>If Other please specify:</t>
  </si>
  <si>
    <t>Level 1: Pre-requisites</t>
  </si>
  <si>
    <r>
      <t xml:space="preserve">1. </t>
    </r>
    <r>
      <rPr>
        <sz val="8"/>
        <rFont val="Arial"/>
        <family val="0"/>
      </rPr>
      <t>Are at least some configuration management activities established within the organisation, e.g. registering Configuration Items (CIs)?</t>
    </r>
  </si>
  <si>
    <r>
      <t xml:space="preserve">2. </t>
    </r>
    <r>
      <rPr>
        <sz val="8"/>
        <rFont val="Arial"/>
        <family val="0"/>
      </rPr>
      <t>Have you identified some of the CI attributes, e.g. location, current status, service component relationships?</t>
    </r>
  </si>
  <si>
    <r>
      <t xml:space="preserve">3. </t>
    </r>
    <r>
      <rPr>
        <sz val="8"/>
        <rFont val="Arial"/>
        <family val="0"/>
      </rPr>
      <t>Are configuration management activities assigned to specific individuals or functional areas?</t>
    </r>
  </si>
  <si>
    <r>
      <t xml:space="preserve">4. </t>
    </r>
    <r>
      <rPr>
        <sz val="8"/>
        <rFont val="Arial"/>
        <family val="0"/>
      </rPr>
      <t>Is there an up-to-date inventory of current IT assets?</t>
    </r>
  </si>
  <si>
    <t>Level 1.5: Management Intent</t>
  </si>
  <si>
    <r>
      <t xml:space="preserve">5. </t>
    </r>
    <r>
      <rPr>
        <sz val="8"/>
        <rFont val="Arial"/>
        <family val="0"/>
      </rPr>
      <t>Has the purpose and benefits of configuration management been disseminated within the organisation?</t>
    </r>
  </si>
  <si>
    <r>
      <t xml:space="preserve">6. </t>
    </r>
    <r>
      <rPr>
        <sz val="8"/>
        <rFont val="Arial"/>
        <family val="0"/>
      </rPr>
      <t>Has the scope of configuration management activity been established within the organisation?</t>
    </r>
  </si>
  <si>
    <r>
      <t>7.</t>
    </r>
    <r>
      <rPr>
        <sz val="8"/>
        <rFont val="Arial"/>
        <family val="0"/>
      </rPr>
      <t xml:space="preserve"> Does the organisation have procedures covering the registration of CI's?</t>
    </r>
  </si>
  <si>
    <t>Level 2: Process Capability</t>
  </si>
  <si>
    <r>
      <t xml:space="preserve">8. </t>
    </r>
    <r>
      <rPr>
        <sz val="8"/>
        <rFont val="Arial"/>
        <family val="0"/>
      </rPr>
      <t>Have responsibilities for various configuration management activities been assigned?</t>
    </r>
  </si>
  <si>
    <r>
      <t xml:space="preserve">9. </t>
    </r>
    <r>
      <rPr>
        <sz val="8"/>
        <rFont val="Arial"/>
        <family val="0"/>
      </rPr>
      <t>Is there a mechanism for retrieving, updating and analysing CI information?</t>
    </r>
  </si>
  <si>
    <r>
      <t xml:space="preserve">10. </t>
    </r>
    <r>
      <rPr>
        <sz val="8"/>
        <rFont val="Arial"/>
        <family val="0"/>
      </rPr>
      <t>Is configuration data routinely used in performing impact assessments?</t>
    </r>
  </si>
  <si>
    <r>
      <t xml:space="preserve">11. </t>
    </r>
    <r>
      <rPr>
        <sz val="8"/>
        <rFont val="Arial"/>
        <family val="0"/>
      </rPr>
      <t>Are CI's recognised in terms of service component relationships?</t>
    </r>
  </si>
  <si>
    <r>
      <t>12.</t>
    </r>
    <r>
      <rPr>
        <sz val="8"/>
        <rFont val="Arial"/>
        <family val="0"/>
      </rPr>
      <t xml:space="preserve"> Is configuration data used routinely when building or installing new CI's?</t>
    </r>
  </si>
  <si>
    <r>
      <t>13.</t>
    </r>
    <r>
      <rPr>
        <sz val="8"/>
        <rFont val="Arial"/>
        <family val="0"/>
      </rPr>
      <t xml:space="preserve"> Are the configuration management activities reviewed on a regular basis?</t>
    </r>
  </si>
  <si>
    <r>
      <t>14.</t>
    </r>
    <r>
      <rPr>
        <sz val="8"/>
        <rFont val="Arial"/>
        <family val="0"/>
      </rPr>
      <t xml:space="preserve"> Are configuration audits performed on a regular basis?</t>
    </r>
  </si>
  <si>
    <t>Level 2.5: Internal Integration</t>
  </si>
  <si>
    <r>
      <t xml:space="preserve">15. </t>
    </r>
    <r>
      <rPr>
        <sz val="8"/>
        <rFont val="Arial"/>
        <family val="0"/>
      </rPr>
      <t>Have measure been taken to avoid duplication and anomalies with CI records?</t>
    </r>
  </si>
  <si>
    <r>
      <t>16.</t>
    </r>
    <r>
      <rPr>
        <sz val="8"/>
        <rFont val="Arial"/>
        <family val="0"/>
      </rPr>
      <t xml:space="preserve"> Is configuration data used routinely for capacity planning purposes, e.g. to ascertain the actual growth of CI's within the organisation?</t>
    </r>
  </si>
  <si>
    <r>
      <t xml:space="preserve">17. </t>
    </r>
    <r>
      <rPr>
        <sz val="8"/>
        <rFont val="Arial"/>
        <family val="0"/>
      </rPr>
      <t>Do service support and service delivery personnel regularly retrieve configuration data to facilitate their activities, e.g. Service Desk Personnel?</t>
    </r>
  </si>
  <si>
    <t>Level 3: Products</t>
  </si>
  <si>
    <r>
      <t xml:space="preserve">18. </t>
    </r>
    <r>
      <rPr>
        <sz val="8"/>
        <rFont val="Arial"/>
        <family val="0"/>
      </rPr>
      <t>Are standard reports concerning CI information produced regularly?</t>
    </r>
  </si>
  <si>
    <r>
      <t xml:space="preserve">19. </t>
    </r>
    <r>
      <rPr>
        <sz val="8"/>
        <rFont val="Arial"/>
        <family val="0"/>
      </rPr>
      <t>Are the deliverables from configuration management activities and there usefulness in underpinning other service support and delivery disciplines clear to the rest of the service organisation?</t>
    </r>
  </si>
  <si>
    <r>
      <t xml:space="preserve">20. </t>
    </r>
    <r>
      <rPr>
        <sz val="8"/>
        <rFont val="Arial"/>
        <family val="0"/>
      </rPr>
      <t>Are build and installation schedules produced on the basis of the good CI records?</t>
    </r>
  </si>
  <si>
    <t>Level 3.5: Quality Control</t>
  </si>
  <si>
    <r>
      <t>21.</t>
    </r>
    <r>
      <rPr>
        <sz val="8"/>
        <rFont val="Arial"/>
        <family val="0"/>
      </rPr>
      <t xml:space="preserve"> Are the standards and other quality criteria applicable for the registration of CIs made explicit and applied?</t>
    </r>
  </si>
  <si>
    <r>
      <t xml:space="preserve">22. </t>
    </r>
    <r>
      <rPr>
        <sz val="8"/>
        <rFont val="Arial"/>
        <family val="0"/>
      </rPr>
      <t>Are the personnel responsible for configuration management activities suitably trained?</t>
    </r>
  </si>
  <si>
    <r>
      <t xml:space="preserve">23. </t>
    </r>
    <r>
      <rPr>
        <sz val="8"/>
        <rFont val="Arial"/>
        <family val="0"/>
      </rPr>
      <t>Does the organisation set and review either targets or objectives for Configuration Management?</t>
    </r>
  </si>
  <si>
    <r>
      <t xml:space="preserve">24. </t>
    </r>
    <r>
      <rPr>
        <sz val="8"/>
        <rFont val="Arial"/>
        <family val="0"/>
      </rPr>
      <t>Does the organisation use any tools to support the configuration management process?</t>
    </r>
  </si>
  <si>
    <t>Level 4: Management Information</t>
  </si>
  <si>
    <r>
      <t xml:space="preserve">25. </t>
    </r>
    <r>
      <rPr>
        <sz val="8"/>
        <rFont val="Arial"/>
        <family val="0"/>
      </rPr>
      <t>Do you provide management with information concerning configuration items affected by major changes?</t>
    </r>
  </si>
  <si>
    <r>
      <t xml:space="preserve">26. </t>
    </r>
    <r>
      <rPr>
        <sz val="8"/>
        <rFont val="Arial"/>
        <family val="0"/>
      </rPr>
      <t>Do you provide management with information concerning information on the achievement of targets and objectives set for Configuration Management?</t>
    </r>
  </si>
  <si>
    <r>
      <t xml:space="preserve">27. </t>
    </r>
    <r>
      <rPr>
        <sz val="8"/>
        <rFont val="Arial"/>
        <family val="0"/>
      </rPr>
      <t>Do you provide management with information concerning database and record growth usage?</t>
    </r>
  </si>
  <si>
    <r>
      <t xml:space="preserve">28. </t>
    </r>
    <r>
      <rPr>
        <sz val="8"/>
        <rFont val="Arial"/>
        <family val="0"/>
      </rPr>
      <t>Do you provide management with information concerning exceptional problems regarding specific CIs / types of CI?</t>
    </r>
  </si>
  <si>
    <r>
      <t xml:space="preserve">29. </t>
    </r>
    <r>
      <rPr>
        <sz val="8"/>
        <rFont val="Arial"/>
        <family val="0"/>
      </rPr>
      <t>Do you provide management with information concerning non-conformance to standards?</t>
    </r>
  </si>
  <si>
    <t>Level 4.5: External Integration</t>
  </si>
  <si>
    <r>
      <t xml:space="preserve">30. </t>
    </r>
    <r>
      <rPr>
        <sz val="8"/>
        <rFont val="Arial"/>
        <family val="0"/>
      </rPr>
      <t>Do you hold regular meetings with interested parties in which Configuration Management matters are discussed?</t>
    </r>
  </si>
  <si>
    <r>
      <t xml:space="preserve">31. </t>
    </r>
    <r>
      <rPr>
        <sz val="8"/>
        <rFont val="Arial"/>
        <family val="0"/>
      </rPr>
      <t>Do you receive notification from, or provide information to change management relating to every CI to be changed or introduced?</t>
    </r>
  </si>
  <si>
    <r>
      <t xml:space="preserve">32. </t>
    </r>
    <r>
      <rPr>
        <sz val="8"/>
        <rFont val="Arial"/>
        <family val="0"/>
      </rPr>
      <t>Is information exchanged with Release Management in order to keep the Definitive Software Library (DSL) consistent with the CMDB?</t>
    </r>
  </si>
  <si>
    <r>
      <t xml:space="preserve">33. </t>
    </r>
    <r>
      <rPr>
        <sz val="8"/>
        <rFont val="Arial"/>
        <family val="0"/>
      </rPr>
      <t>Is configuration information made available to the Service Desk regarding new CIs?</t>
    </r>
  </si>
  <si>
    <r>
      <t xml:space="preserve">34. </t>
    </r>
    <r>
      <rPr>
        <sz val="8"/>
        <rFont val="Arial"/>
        <family val="0"/>
      </rPr>
      <t>Does Configuration Management exchange information with Problem Management concerning details of CIs relating to problems, suppliers, customers and changes?</t>
    </r>
  </si>
  <si>
    <r>
      <t xml:space="preserve">35. </t>
    </r>
    <r>
      <rPr>
        <sz val="8"/>
        <rFont val="Arial"/>
        <family val="0"/>
      </rPr>
      <t>Does Configuration Management exchange information with Cost Management regarding new cost and charging codes and other attributes?</t>
    </r>
  </si>
  <si>
    <r>
      <t xml:space="preserve">36. </t>
    </r>
    <r>
      <rPr>
        <sz val="8"/>
        <rFont val="Arial"/>
        <family val="0"/>
      </rPr>
      <t>Is configuration information made available to Business Continuity Planning regarding CIs and backup details and other security and contingency matters?</t>
    </r>
  </si>
  <si>
    <r>
      <t xml:space="preserve">37. </t>
    </r>
    <r>
      <rPr>
        <sz val="8"/>
        <rFont val="Arial"/>
        <family val="0"/>
      </rPr>
      <t>Is configuration information made available to Capacity Management concerning growth estimates based on the CMDB?</t>
    </r>
  </si>
  <si>
    <t>Level 5: Customer Interface</t>
  </si>
  <si>
    <r>
      <t>38.</t>
    </r>
    <r>
      <rPr>
        <sz val="8"/>
        <rFont val="Arial"/>
        <family val="0"/>
      </rPr>
      <t xml:space="preserve"> Do you check with the customer that the activities performed by Configuration Management adequately support their business needs?</t>
    </r>
  </si>
  <si>
    <r>
      <t xml:space="preserve">39. </t>
    </r>
    <r>
      <rPr>
        <sz val="8"/>
        <rFont val="Arial"/>
        <family val="0"/>
      </rPr>
      <t>Do you check with the customer that they are happy with the services provided?</t>
    </r>
  </si>
  <si>
    <r>
      <t xml:space="preserve">40. </t>
    </r>
    <r>
      <rPr>
        <sz val="8"/>
        <rFont val="Arial"/>
        <family val="0"/>
      </rPr>
      <t>Are you actively monitoring trends in customer satisfaction?</t>
    </r>
  </si>
  <si>
    <r>
      <t xml:space="preserve">41. </t>
    </r>
    <r>
      <rPr>
        <sz val="8"/>
        <rFont val="Arial"/>
        <family val="0"/>
      </rPr>
      <t>Are you feeding customer survey information into the service improvement agenda?</t>
    </r>
  </si>
  <si>
    <r>
      <t xml:space="preserve">42. </t>
    </r>
    <r>
      <rPr>
        <sz val="8"/>
        <rFont val="Arial"/>
        <family val="0"/>
      </rPr>
      <t>Are you monitoring the customers value perception of the services provided to them?</t>
    </r>
  </si>
  <si>
    <t>ITIL Service Support Self Assessment: Configuration Management</t>
  </si>
  <si>
    <r>
      <t>1.</t>
    </r>
    <r>
      <rPr>
        <sz val="8"/>
        <rFont val="Arial"/>
        <family val="0"/>
      </rPr>
      <t xml:space="preserve"> Are at least some release management activities established within the organisation, e.g. build control and the movement of software configuration items?</t>
    </r>
  </si>
  <si>
    <r>
      <t xml:space="preserve">2. </t>
    </r>
    <r>
      <rPr>
        <sz val="8"/>
        <rFont val="Arial"/>
        <family val="0"/>
      </rPr>
      <t>Are release management activities assigned to specific individuals or functional areas?</t>
    </r>
  </si>
  <si>
    <r>
      <t xml:space="preserve">3. </t>
    </r>
    <r>
      <rPr>
        <sz val="8"/>
        <rFont val="Arial"/>
        <family val="0"/>
      </rPr>
      <t>Is there an up-to-date inventory of software Configuration Items (CIs)?</t>
    </r>
  </si>
  <si>
    <r>
      <t>4.</t>
    </r>
    <r>
      <rPr>
        <sz val="8"/>
        <rFont val="Arial"/>
        <family val="0"/>
      </rPr>
      <t xml:space="preserve"> Is the physical media associated with software CIs monitored and controlled?</t>
    </r>
  </si>
  <si>
    <r>
      <t xml:space="preserve">5. </t>
    </r>
    <r>
      <rPr>
        <sz val="8"/>
        <rFont val="Arial"/>
        <family val="0"/>
      </rPr>
      <t>Has the purpose and benefits of release management been disseminated within the organisation?</t>
    </r>
  </si>
  <si>
    <r>
      <t xml:space="preserve">6. </t>
    </r>
    <r>
      <rPr>
        <sz val="8"/>
        <rFont val="Arial"/>
        <family val="0"/>
      </rPr>
      <t>Has the scope of release management activity been established within the organisation?</t>
    </r>
  </si>
  <si>
    <r>
      <t xml:space="preserve">7. </t>
    </r>
    <r>
      <rPr>
        <sz val="8"/>
        <rFont val="Arial"/>
        <family val="0"/>
      </rPr>
      <t>Does the organisation have procedures covering the registration of software CIs irrespective of the source (e.g. COTS or in-house development)?</t>
    </r>
  </si>
  <si>
    <r>
      <t xml:space="preserve">8. </t>
    </r>
    <r>
      <rPr>
        <sz val="8"/>
        <rFont val="Arial"/>
        <family val="0"/>
      </rPr>
      <t>Have responsibilities for various release management activities been assigned?</t>
    </r>
  </si>
  <si>
    <r>
      <t xml:space="preserve">9. </t>
    </r>
    <r>
      <rPr>
        <sz val="8"/>
        <rFont val="Arial"/>
        <family val="0"/>
      </rPr>
      <t>Are there operational procedures for acceptance of new software irrespective of its source?</t>
    </r>
  </si>
  <si>
    <r>
      <t xml:space="preserve">10. </t>
    </r>
    <r>
      <rPr>
        <sz val="8"/>
        <rFont val="Arial"/>
        <family val="0"/>
      </rPr>
      <t>Are there operational procedures for software distribution?</t>
    </r>
  </si>
  <si>
    <r>
      <t xml:space="preserve">11. </t>
    </r>
    <r>
      <rPr>
        <sz val="8"/>
        <rFont val="Arial"/>
        <family val="0"/>
      </rPr>
      <t>Are explicit guidlines available on how to manage, build and test software releases?</t>
    </r>
  </si>
  <si>
    <r>
      <t xml:space="preserve">12. </t>
    </r>
    <r>
      <rPr>
        <sz val="8"/>
        <rFont val="Arial"/>
        <family val="0"/>
      </rPr>
      <t>Are there formal procedures for activating software within the organisation?</t>
    </r>
  </si>
  <si>
    <r>
      <t xml:space="preserve">13. </t>
    </r>
    <r>
      <rPr>
        <sz val="8"/>
        <rFont val="Arial"/>
        <family val="0"/>
      </rPr>
      <t>Do you have procedures for monitoring the usage of distributed products?</t>
    </r>
  </si>
  <si>
    <r>
      <t xml:space="preserve">14. </t>
    </r>
    <r>
      <rPr>
        <sz val="8"/>
        <rFont val="Arial"/>
        <family val="0"/>
      </rPr>
      <t>Do you have procedures for maintaining appropriate licenses?</t>
    </r>
  </si>
  <si>
    <r>
      <t xml:space="preserve">15. </t>
    </r>
    <r>
      <rPr>
        <sz val="8"/>
        <rFont val="Arial"/>
        <family val="0"/>
      </rPr>
      <t>Have measures been taken to identify duplicate CI records or anomilies with CI data?</t>
    </r>
  </si>
  <si>
    <r>
      <t xml:space="preserve">16. </t>
    </r>
    <r>
      <rPr>
        <sz val="8"/>
        <rFont val="Arial"/>
        <family val="0"/>
      </rPr>
      <t>Are CI records kept in alignment with physical CI movements?</t>
    </r>
  </si>
  <si>
    <r>
      <t xml:space="preserve">17. </t>
    </r>
    <r>
      <rPr>
        <sz val="8"/>
        <rFont val="Arial"/>
        <family val="0"/>
      </rPr>
      <t>Is license information recorded against software CI records and is this checked during the software distribution process (if appropriate)?</t>
    </r>
  </si>
  <si>
    <r>
      <t xml:space="preserve">18. </t>
    </r>
    <r>
      <rPr>
        <sz val="8"/>
        <rFont val="Arial"/>
        <family val="0"/>
      </rPr>
      <t>Are software CI records regularly utilised to provide information on software control and distribution?</t>
    </r>
  </si>
  <si>
    <r>
      <t xml:space="preserve">19. </t>
    </r>
    <r>
      <rPr>
        <sz val="8"/>
        <rFont val="Arial"/>
        <family val="0"/>
      </rPr>
      <t>Are standard reports concerning CI distribution produced regularly?</t>
    </r>
  </si>
  <si>
    <r>
      <t xml:space="preserve">20. </t>
    </r>
    <r>
      <rPr>
        <sz val="8"/>
        <rFont val="Arial"/>
        <family val="0"/>
      </rPr>
      <t>Are the services supplied by release management clear to other functions?</t>
    </r>
  </si>
  <si>
    <r>
      <t xml:space="preserve">21. </t>
    </r>
    <r>
      <rPr>
        <sz val="8"/>
        <rFont val="Arial"/>
        <family val="0"/>
      </rPr>
      <t>Are notifications of software installations issued to all parties involved?</t>
    </r>
  </si>
  <si>
    <r>
      <t xml:space="preserve">22. </t>
    </r>
    <r>
      <rPr>
        <sz val="8"/>
        <rFont val="Arial"/>
        <family val="0"/>
      </rPr>
      <t>Is information on license status issued to interested parties?</t>
    </r>
  </si>
  <si>
    <t>Level 3.5: Products</t>
  </si>
  <si>
    <r>
      <t xml:space="preserve">23. </t>
    </r>
    <r>
      <rPr>
        <sz val="8"/>
        <rFont val="Arial"/>
        <family val="0"/>
      </rPr>
      <t>Are the standards and other quality criteria for release management and in particular software control &amp; distribution (SC&amp;D) made explicit and applied?</t>
    </r>
  </si>
  <si>
    <r>
      <t xml:space="preserve">24. </t>
    </r>
    <r>
      <rPr>
        <sz val="8"/>
        <rFont val="Arial"/>
        <family val="0"/>
      </rPr>
      <t>Are the personnel responsible for release management activities suitably trained?</t>
    </r>
  </si>
  <si>
    <r>
      <t xml:space="preserve">25. </t>
    </r>
    <r>
      <rPr>
        <sz val="8"/>
        <rFont val="Arial"/>
        <family val="0"/>
      </rPr>
      <t>Does the organisation set and review either targets or objectives for release management?</t>
    </r>
  </si>
  <si>
    <r>
      <t xml:space="preserve">26. </t>
    </r>
    <r>
      <rPr>
        <sz val="8"/>
        <rFont val="Arial"/>
        <family val="0"/>
      </rPr>
      <t>Are there suitable tools in use to support the SC&amp;D process?</t>
    </r>
  </si>
  <si>
    <r>
      <t xml:space="preserve">27. </t>
    </r>
    <r>
      <rPr>
        <sz val="8"/>
        <rFont val="Arial"/>
        <family val="0"/>
      </rPr>
      <t>Does Release Management collate information concerning the release of new / changed software within the business?</t>
    </r>
  </si>
  <si>
    <r>
      <t xml:space="preserve">28. </t>
    </r>
    <r>
      <rPr>
        <sz val="8"/>
        <rFont val="Arial"/>
        <family val="0"/>
      </rPr>
      <t>Does Release Management collate information concerning software licenses?</t>
    </r>
  </si>
  <si>
    <r>
      <t>29.</t>
    </r>
    <r>
      <rPr>
        <sz val="8"/>
        <rFont val="Arial"/>
        <family val="0"/>
      </rPr>
      <t xml:space="preserve"> Does Release Management collate information concerning failed distributions?</t>
    </r>
  </si>
  <si>
    <r>
      <t xml:space="preserve">30. </t>
    </r>
    <r>
      <rPr>
        <sz val="8"/>
        <rFont val="Arial"/>
        <family val="0"/>
      </rPr>
      <t>Does Release Management collate information concerning statistics on backup / archiving, including sizing?</t>
    </r>
  </si>
  <si>
    <r>
      <t xml:space="preserve">31. </t>
    </r>
    <r>
      <rPr>
        <sz val="8"/>
        <rFont val="Arial"/>
        <family val="0"/>
      </rPr>
      <t>Does Release Management collate information concerning specific details on any license breaches?</t>
    </r>
  </si>
  <si>
    <r>
      <t xml:space="preserve">32. </t>
    </r>
    <r>
      <rPr>
        <sz val="8"/>
        <rFont val="Arial"/>
        <family val="0"/>
      </rPr>
      <t>Does Release Management collate information concerning identification and removal of redundant CIs?</t>
    </r>
  </si>
  <si>
    <r>
      <t xml:space="preserve">33. </t>
    </r>
    <r>
      <rPr>
        <sz val="8"/>
        <rFont val="Arial"/>
        <family val="0"/>
      </rPr>
      <t>Do you hold regular meetings with interested parties in which Release Management matters are discussed?</t>
    </r>
  </si>
  <si>
    <r>
      <t xml:space="preserve">34. </t>
    </r>
    <r>
      <rPr>
        <sz val="8"/>
        <rFont val="Arial"/>
        <family val="0"/>
      </rPr>
      <t>Does Release Management exchange information with Configuration Management relating actual software components and inter-relationships, identifying any changes / additions?</t>
    </r>
  </si>
  <si>
    <r>
      <t>35.</t>
    </r>
    <r>
      <rPr>
        <sz val="8"/>
        <rFont val="Arial"/>
        <family val="0"/>
      </rPr>
      <t xml:space="preserve"> Does Release Management exchange information with Change Management concerning change records for any new / changed CIs?</t>
    </r>
  </si>
  <si>
    <r>
      <t xml:space="preserve">36. </t>
    </r>
    <r>
      <rPr>
        <sz val="8"/>
        <rFont val="Arial"/>
        <family val="0"/>
      </rPr>
      <t>Does SC&amp;D exchange information with Capacity Management for verification and possible amendment of space requirements on software library datasets / files?</t>
    </r>
  </si>
  <si>
    <r>
      <t xml:space="preserve">37. </t>
    </r>
    <r>
      <rPr>
        <sz val="8"/>
        <rFont val="Arial"/>
        <family val="0"/>
      </rPr>
      <t>Does Release Management exchange information with Problem Management for any known errors recorded against CIs?</t>
    </r>
  </si>
  <si>
    <r>
      <t xml:space="preserve">38. </t>
    </r>
    <r>
      <rPr>
        <sz val="8"/>
        <rFont val="Arial"/>
        <family val="0"/>
      </rPr>
      <t>Does Release Management exchange information with Availability Management to discuss any required outage to facilitate CI distribution?</t>
    </r>
  </si>
  <si>
    <r>
      <t xml:space="preserve">39. </t>
    </r>
    <r>
      <rPr>
        <sz val="8"/>
        <rFont val="Arial"/>
        <family val="0"/>
      </rPr>
      <t>Does Release Management exchange information with the Service Desk regarding potential inclusion of advice via user bulletins etc?</t>
    </r>
  </si>
  <si>
    <r>
      <t xml:space="preserve">40. </t>
    </r>
    <r>
      <rPr>
        <sz val="8"/>
        <rFont val="Arial"/>
        <family val="0"/>
      </rPr>
      <t>Does Release Management exchange information with Cost Management for any associated costing / charging implications, e.g. from revised license distribution?</t>
    </r>
  </si>
  <si>
    <r>
      <t xml:space="preserve">41. </t>
    </r>
    <r>
      <rPr>
        <sz val="8"/>
        <rFont val="Arial"/>
        <family val="0"/>
      </rPr>
      <t>Do you check with the customer if the activities performed by Release Management adequately support the business needs?</t>
    </r>
  </si>
  <si>
    <r>
      <t xml:space="preserve">42. </t>
    </r>
    <r>
      <rPr>
        <sz val="8"/>
        <rFont val="Arial"/>
        <family val="0"/>
      </rPr>
      <t>Do you check with the customer that they are happy with the services provided?</t>
    </r>
  </si>
  <si>
    <r>
      <t xml:space="preserve">43. </t>
    </r>
    <r>
      <rPr>
        <sz val="8"/>
        <rFont val="Arial"/>
        <family val="0"/>
      </rPr>
      <t>Are you actively monitoring trends in customer satisfaction?</t>
    </r>
  </si>
  <si>
    <r>
      <t xml:space="preserve">44. </t>
    </r>
    <r>
      <rPr>
        <sz val="8"/>
        <rFont val="Arial"/>
        <family val="0"/>
      </rPr>
      <t>Are you feeding customer survey information into the service improvement agenda?</t>
    </r>
  </si>
  <si>
    <r>
      <t xml:space="preserve">45. </t>
    </r>
    <r>
      <rPr>
        <sz val="8"/>
        <rFont val="Arial"/>
        <family val="0"/>
      </rPr>
      <t>Are you monitoring the customers value perception of the services provided to them?</t>
    </r>
  </si>
  <si>
    <t>ITIL Service Support Self Assessment: Release Management</t>
  </si>
  <si>
    <r>
      <t xml:space="preserve">1. </t>
    </r>
    <r>
      <rPr>
        <sz val="8"/>
        <rFont val="Arial"/>
        <family val="0"/>
      </rPr>
      <t>Are at least some problem management activities established in the organisation, e.g. problem determination, problem analysis, problem resolution?</t>
    </r>
  </si>
  <si>
    <r>
      <t xml:space="preserve">2. </t>
    </r>
    <r>
      <rPr>
        <sz val="8"/>
        <rFont val="Arial"/>
        <family val="0"/>
      </rPr>
      <t>Are problem management activities assigned to specific individuals or functional areas?</t>
    </r>
  </si>
  <si>
    <r>
      <t>3.</t>
    </r>
    <r>
      <rPr>
        <sz val="8"/>
        <rFont val="Arial"/>
        <family val="0"/>
      </rPr>
      <t xml:space="preserve"> Is there a procedure by which significant incidents are escalated from the first-line support area(s)?</t>
    </r>
  </si>
  <si>
    <r>
      <t xml:space="preserve">5. </t>
    </r>
    <r>
      <rPr>
        <sz val="8"/>
        <rFont val="Arial"/>
        <family val="0"/>
      </rPr>
      <t>Has the purpose and benefits of problem management been disseminated within the organisation?</t>
    </r>
  </si>
  <si>
    <r>
      <t xml:space="preserve">6. </t>
    </r>
    <r>
      <rPr>
        <sz val="8"/>
        <rFont val="Arial"/>
        <family val="0"/>
      </rPr>
      <t>Does the organisation have procedures for the registration of problems and their resolution?</t>
    </r>
  </si>
  <si>
    <r>
      <t>7.</t>
    </r>
    <r>
      <rPr>
        <sz val="8"/>
        <rFont val="Arial"/>
        <family val="0"/>
      </rPr>
      <t xml:space="preserve"> Is the organisation committed to reducing the total number of problems and the lead-time for their resolution?</t>
    </r>
  </si>
  <si>
    <r>
      <t xml:space="preserve">9. </t>
    </r>
    <r>
      <rPr>
        <sz val="8"/>
        <rFont val="Arial"/>
        <family val="0"/>
      </rPr>
      <t>Have responsibilities for various problem management activities been assigned?</t>
    </r>
  </si>
  <si>
    <r>
      <t>10.</t>
    </r>
    <r>
      <rPr>
        <sz val="8"/>
        <rFont val="Arial"/>
        <family val="0"/>
      </rPr>
      <t xml:space="preserve"> Is there a procedure for controlling significant incidents?</t>
    </r>
  </si>
  <si>
    <r>
      <t>11.</t>
    </r>
    <r>
      <rPr>
        <sz val="8"/>
        <rFont val="Arial"/>
        <family val="0"/>
      </rPr>
      <t xml:space="preserve"> Is there a procedure by which potential problems are assigned for investigation?</t>
    </r>
  </si>
  <si>
    <r>
      <t xml:space="preserve">12. </t>
    </r>
    <r>
      <rPr>
        <sz val="8"/>
        <rFont val="Arial"/>
        <family val="0"/>
      </rPr>
      <t>Do problem owners have adequate guidlines for identifying the nature of a problem?</t>
    </r>
  </si>
  <si>
    <r>
      <t xml:space="preserve">13. </t>
    </r>
    <r>
      <rPr>
        <sz val="8"/>
        <rFont val="Arial"/>
        <family val="0"/>
      </rPr>
      <t>Are complex problem investigations across for example, several technical areas adequately co-ordinated?</t>
    </r>
  </si>
  <si>
    <r>
      <t>14.</t>
    </r>
    <r>
      <rPr>
        <sz val="8"/>
        <rFont val="Arial"/>
        <family val="0"/>
      </rPr>
      <t xml:space="preserve"> Is there a procedure for problem closure?</t>
    </r>
  </si>
  <si>
    <r>
      <t xml:space="preserve">15. </t>
    </r>
    <r>
      <rPr>
        <sz val="8"/>
        <rFont val="Arial"/>
        <family val="0"/>
      </rPr>
      <t>Do you have a mechanism for tracking problem resolution?</t>
    </r>
  </si>
  <si>
    <r>
      <t xml:space="preserve">16. </t>
    </r>
    <r>
      <rPr>
        <sz val="8"/>
        <rFont val="Arial"/>
        <family val="0"/>
      </rPr>
      <t>Do you monitor the effectiveness of problem support areas?</t>
    </r>
  </si>
  <si>
    <r>
      <t xml:space="preserve">17. </t>
    </r>
    <r>
      <rPr>
        <sz val="8"/>
        <rFont val="Arial"/>
        <family val="0"/>
      </rPr>
      <t>Is the nature of the problem always documented as part of the problem record?</t>
    </r>
  </si>
  <si>
    <r>
      <t>18.</t>
    </r>
    <r>
      <rPr>
        <sz val="8"/>
        <rFont val="Arial"/>
        <family val="0"/>
      </rPr>
      <t xml:space="preserve"> Is Problem Management responsible for the completeness of all problem records?</t>
    </r>
  </si>
  <si>
    <r>
      <t xml:space="preserve">19. </t>
    </r>
    <r>
      <rPr>
        <sz val="8"/>
        <rFont val="Arial"/>
        <family val="0"/>
      </rPr>
      <t>Are proposed solutions to a problem reviewed and authorised by a third party?</t>
    </r>
  </si>
  <si>
    <r>
      <t xml:space="preserve">20. </t>
    </r>
    <r>
      <rPr>
        <sz val="8"/>
        <rFont val="Arial"/>
        <family val="0"/>
      </rPr>
      <t>Are problem records updated to reflect the progress in resolving the problem?</t>
    </r>
  </si>
  <si>
    <r>
      <t xml:space="preserve">21. </t>
    </r>
    <r>
      <rPr>
        <sz val="8"/>
        <rFont val="Arial"/>
        <family val="0"/>
      </rPr>
      <t>Is the Problem Manager responsible for reviewing the problem records?</t>
    </r>
  </si>
  <si>
    <r>
      <t xml:space="preserve">22. </t>
    </r>
    <r>
      <rPr>
        <sz val="8"/>
        <rFont val="Arial"/>
        <family val="0"/>
      </rPr>
      <t>Are standard reports concerning problems produced regularly?</t>
    </r>
  </si>
  <si>
    <r>
      <t xml:space="preserve">23. </t>
    </r>
    <r>
      <rPr>
        <sz val="8"/>
        <rFont val="Arial"/>
        <family val="0"/>
      </rPr>
      <t>Are the services provided by Problem Management clear to other support and delivery functions?</t>
    </r>
  </si>
  <si>
    <r>
      <t xml:space="preserve">24. </t>
    </r>
    <r>
      <rPr>
        <sz val="8"/>
        <rFont val="Arial"/>
        <family val="0"/>
      </rPr>
      <t>Are requests for change raised on the basis of problem analysis?</t>
    </r>
  </si>
  <si>
    <r>
      <t xml:space="preserve">25. </t>
    </r>
    <r>
      <rPr>
        <sz val="8"/>
        <rFont val="Arial"/>
        <family val="0"/>
      </rPr>
      <t>Do problem management reports comment on the results of pro-active problem management?</t>
    </r>
  </si>
  <si>
    <r>
      <t xml:space="preserve">26. </t>
    </r>
    <r>
      <rPr>
        <sz val="8"/>
        <rFont val="Arial"/>
        <family val="0"/>
      </rPr>
      <t>Are the standards and other quality criteria made explicit and applied to problem management activities?</t>
    </r>
  </si>
  <si>
    <r>
      <t xml:space="preserve">27. </t>
    </r>
    <r>
      <rPr>
        <sz val="8"/>
        <rFont val="Arial"/>
        <family val="0"/>
      </rPr>
      <t>Are the personnel responsible for problem mangement activities suitably trained?</t>
    </r>
  </si>
  <si>
    <r>
      <t>28.</t>
    </r>
    <r>
      <rPr>
        <sz val="8"/>
        <rFont val="Arial"/>
        <family val="0"/>
      </rPr>
      <t xml:space="preserve"> Does the organisation set and review either targets or objectives for Problem Management?</t>
    </r>
  </si>
  <si>
    <r>
      <t xml:space="preserve">30. </t>
    </r>
    <r>
      <rPr>
        <sz val="8"/>
        <rFont val="Arial"/>
        <family val="0"/>
      </rPr>
      <t>Does Problem Management provide management with information concerning analysis of problem records?</t>
    </r>
  </si>
  <si>
    <r>
      <t xml:space="preserve">31. </t>
    </r>
    <r>
      <rPr>
        <sz val="8"/>
        <rFont val="Arial"/>
        <family val="0"/>
      </rPr>
      <t>Does Problem Management provide management with information concerning operational performance of Problem Management and related support areas?</t>
    </r>
  </si>
  <si>
    <r>
      <t xml:space="preserve">32. </t>
    </r>
    <r>
      <rPr>
        <sz val="8"/>
        <rFont val="Arial"/>
        <family val="0"/>
      </rPr>
      <t>Does Problem Management provide management with information concerning trends in problem distribution and potential 'hot' spots?</t>
    </r>
  </si>
  <si>
    <r>
      <t xml:space="preserve">33. </t>
    </r>
    <r>
      <rPr>
        <sz val="8"/>
        <rFont val="Arial"/>
        <family val="0"/>
      </rPr>
      <t>Do you hold regular meetings with interested parties in which Problem Management (PM) matters are discussed?</t>
    </r>
  </si>
  <si>
    <r>
      <t xml:space="preserve">34. </t>
    </r>
    <r>
      <rPr>
        <sz val="8"/>
        <rFont val="Arial"/>
        <family val="0"/>
      </rPr>
      <t>Does PM exchange information with Configuration Management regarding the quality of configuration records, highlighting any issues, and the potential flagging of items as 'failed' (or equivalent)?</t>
    </r>
  </si>
  <si>
    <r>
      <t xml:space="preserve">35. </t>
    </r>
    <r>
      <rPr>
        <sz val="8"/>
        <rFont val="Arial"/>
        <family val="0"/>
      </rPr>
      <t>Does PM exchange information with Change Management regarding the details of any changes to resolve problems or on emergency actions taken?</t>
    </r>
  </si>
  <si>
    <r>
      <t xml:space="preserve">36. </t>
    </r>
    <r>
      <rPr>
        <sz val="8"/>
        <rFont val="Arial"/>
        <family val="0"/>
      </rPr>
      <t>Does PM exchange information with the Service Desk concerning related incidents, or follow-up on initial handling and possible feedback to users (e.g. via urgent bulletins for major incidents)?</t>
    </r>
  </si>
  <si>
    <r>
      <t xml:space="preserve">37. </t>
    </r>
    <r>
      <rPr>
        <sz val="8"/>
        <rFont val="Arial"/>
        <family val="0"/>
      </rPr>
      <t>Does PM exchange information with Service Level Management regarding priority handling of problems and potential impact on service level agreement performance?</t>
    </r>
  </si>
  <si>
    <r>
      <t xml:space="preserve">38. </t>
    </r>
    <r>
      <rPr>
        <sz val="8"/>
        <rFont val="Arial"/>
        <family val="0"/>
      </rPr>
      <t>Does PM exchange information with Business Continuity Management regarding possible contingency actions in the event of a major outage?</t>
    </r>
  </si>
  <si>
    <r>
      <t xml:space="preserve">39. </t>
    </r>
    <r>
      <rPr>
        <sz val="8"/>
        <rFont val="Arial"/>
        <family val="0"/>
      </rPr>
      <t>Does PM exchange information with Availability Management for potential further assistance in identifying support area (if not covered by configuration items) and for extent / duration of outage?</t>
    </r>
  </si>
  <si>
    <r>
      <t xml:space="preserve">40. </t>
    </r>
    <r>
      <rPr>
        <sz val="8"/>
        <rFont val="Arial"/>
        <family val="0"/>
      </rPr>
      <t>Does PM exchange information with Release Management (if applicable) regarding current CIs and for possible association of problems with specific CIs?</t>
    </r>
  </si>
  <si>
    <r>
      <t>41.</t>
    </r>
    <r>
      <rPr>
        <sz val="8"/>
        <rFont val="Arial"/>
        <family val="0"/>
      </rPr>
      <t xml:space="preserve"> Does PM exchange information with Capacity Management for potential implications of planning options, and the likely effect on problem trends?</t>
    </r>
  </si>
  <si>
    <r>
      <t>42.</t>
    </r>
    <r>
      <rPr>
        <sz val="8"/>
        <rFont val="Arial"/>
        <family val="0"/>
      </rPr>
      <t xml:space="preserve"> Do you check with the customer that the activities performed by Problem Management adequately support their business needs?</t>
    </r>
  </si>
  <si>
    <r>
      <t xml:space="preserve">43. </t>
    </r>
    <r>
      <rPr>
        <sz val="8"/>
        <rFont val="Arial"/>
        <family val="0"/>
      </rPr>
      <t>Do you check with the customer that they are happy with the services provided?</t>
    </r>
  </si>
  <si>
    <r>
      <t xml:space="preserve">44. </t>
    </r>
    <r>
      <rPr>
        <sz val="8"/>
        <rFont val="Arial"/>
        <family val="0"/>
      </rPr>
      <t>Are you actively monitoring trends in customer satisfaction?</t>
    </r>
  </si>
  <si>
    <r>
      <t xml:space="preserve">45. </t>
    </r>
    <r>
      <rPr>
        <sz val="8"/>
        <rFont val="Arial"/>
        <family val="0"/>
      </rPr>
      <t>Are you feeding customer survey information into the service improvement agenda?</t>
    </r>
  </si>
  <si>
    <r>
      <t>46.</t>
    </r>
    <r>
      <rPr>
        <sz val="8"/>
        <rFont val="Arial"/>
        <family val="0"/>
      </rPr>
      <t xml:space="preserve"> Are you monitoring the customer's value perception of the services provided to them?</t>
    </r>
  </si>
  <si>
    <r>
      <t xml:space="preserve">29. </t>
    </r>
    <r>
      <rPr>
        <sz val="8"/>
        <rFont val="Arial"/>
        <family val="0"/>
      </rPr>
      <t>Does the organisation use suitable tools to support the problem management process?</t>
    </r>
  </si>
  <si>
    <r>
      <t xml:space="preserve">8. </t>
    </r>
    <r>
      <rPr>
        <sz val="8"/>
        <rFont val="Arial"/>
        <family val="0"/>
      </rPr>
      <t>Is there management intent to be proactive towards problem prevention?</t>
    </r>
  </si>
  <si>
    <r>
      <t xml:space="preserve">4. </t>
    </r>
    <r>
      <rPr>
        <sz val="8"/>
        <rFont val="Arial"/>
        <family val="0"/>
      </rPr>
      <t>Are potential problems formerly assessed and identified?</t>
    </r>
  </si>
  <si>
    <t>ITIL Service Support Self Assessment: Problem Management</t>
  </si>
  <si>
    <r>
      <t xml:space="preserve">1. </t>
    </r>
    <r>
      <rPr>
        <sz val="8"/>
        <rFont val="Arial"/>
        <family val="0"/>
      </rPr>
      <t>Are at least some change management (CM) activities established in the organisation, e.g. logging of change requests, change assessments, change planning?</t>
    </r>
  </si>
  <si>
    <r>
      <t>2.</t>
    </r>
    <r>
      <rPr>
        <sz val="8"/>
        <rFont val="Arial"/>
        <family val="0"/>
      </rPr>
      <t xml:space="preserve"> Is change management activities assigned to specific individuals or functional areas?</t>
    </r>
  </si>
  <si>
    <r>
      <t>3.</t>
    </r>
    <r>
      <rPr>
        <sz val="8"/>
        <rFont val="Arial"/>
        <family val="0"/>
      </rPr>
      <t xml:space="preserve"> Is there a procedure for raising and issuing requests for change?</t>
    </r>
  </si>
  <si>
    <r>
      <t xml:space="preserve">4. </t>
    </r>
    <r>
      <rPr>
        <sz val="8"/>
        <rFont val="Arial"/>
        <family val="0"/>
      </rPr>
      <t>Has the purpose and benefits of change management been disseminated within the organisation?</t>
    </r>
  </si>
  <si>
    <r>
      <t xml:space="preserve">5. </t>
    </r>
    <r>
      <rPr>
        <sz val="8"/>
        <rFont val="Arial"/>
        <family val="0"/>
      </rPr>
      <t>Has the scope of change management activity been established within the organisation?</t>
    </r>
  </si>
  <si>
    <r>
      <t xml:space="preserve">6. </t>
    </r>
    <r>
      <rPr>
        <sz val="8"/>
        <rFont val="Arial"/>
        <family val="0"/>
      </rPr>
      <t>Does the organisation have standards or other quality criteria for the raising and registering of changes?</t>
    </r>
  </si>
  <si>
    <r>
      <t xml:space="preserve">7. </t>
    </r>
    <r>
      <rPr>
        <sz val="8"/>
        <rFont val="Arial"/>
        <family val="0"/>
      </rPr>
      <t>Have responsibilities for various change management activities been assigned?</t>
    </r>
  </si>
  <si>
    <r>
      <t xml:space="preserve">8. </t>
    </r>
    <r>
      <rPr>
        <sz val="8"/>
        <rFont val="Arial"/>
        <family val="0"/>
      </rPr>
      <t>Are the procedures for initiating change always adhered to?</t>
    </r>
  </si>
  <si>
    <r>
      <t>9.</t>
    </r>
    <r>
      <rPr>
        <sz val="8"/>
        <rFont val="Arial"/>
        <family val="0"/>
      </rPr>
      <t xml:space="preserve"> Is there a procedure for approving, verifying and scheduling changes?</t>
    </r>
  </si>
  <si>
    <r>
      <t xml:space="preserve">10. </t>
    </r>
    <r>
      <rPr>
        <sz val="8"/>
        <rFont val="Arial"/>
        <family val="0"/>
      </rPr>
      <t>Are the business and technical impacts of changes always assessed?</t>
    </r>
  </si>
  <si>
    <r>
      <t xml:space="preserve">11. </t>
    </r>
    <r>
      <rPr>
        <sz val="8"/>
        <rFont val="Arial"/>
        <family val="0"/>
      </rPr>
      <t>Is change progress monitored adequately by Change Management?</t>
    </r>
  </si>
  <si>
    <r>
      <t xml:space="preserve">12. </t>
    </r>
    <r>
      <rPr>
        <sz val="8"/>
        <rFont val="Arial"/>
        <family val="0"/>
      </rPr>
      <t>Is the successful implementation of a change confirmed by Change Management?</t>
    </r>
  </si>
  <si>
    <r>
      <t xml:space="preserve">13. </t>
    </r>
    <r>
      <rPr>
        <sz val="8"/>
        <rFont val="Arial"/>
        <family val="0"/>
      </rPr>
      <t>Is there a procedure for the review of all changes?</t>
    </r>
  </si>
  <si>
    <r>
      <t xml:space="preserve">14. </t>
    </r>
    <r>
      <rPr>
        <sz val="8"/>
        <rFont val="Arial"/>
        <family val="0"/>
      </rPr>
      <t>Are adequate change management reports produced?</t>
    </r>
  </si>
  <si>
    <r>
      <t>15.</t>
    </r>
    <r>
      <rPr>
        <sz val="8"/>
        <rFont val="Arial"/>
        <family val="0"/>
      </rPr>
      <t xml:space="preserve"> Are all changes initiated through the agreed change management channels?</t>
    </r>
  </si>
  <si>
    <r>
      <t xml:space="preserve">16. </t>
    </r>
    <r>
      <rPr>
        <sz val="8"/>
        <rFont val="Arial"/>
        <family val="0"/>
      </rPr>
      <t>Are changes planned and prioritised, centrally or by common agreement?</t>
    </r>
  </si>
  <si>
    <r>
      <t>17.</t>
    </r>
    <r>
      <rPr>
        <sz val="8"/>
        <rFont val="Arial"/>
        <family val="0"/>
      </rPr>
      <t xml:space="preserve"> Are change records maintained to reflect the progress of changes?</t>
    </r>
  </si>
  <si>
    <r>
      <t xml:space="preserve">18. </t>
    </r>
    <r>
      <rPr>
        <sz val="8"/>
        <rFont val="Arial"/>
        <family val="0"/>
      </rPr>
      <t>Are the reasons for change failure explicitly recorded and evaluated?</t>
    </r>
  </si>
  <si>
    <r>
      <t>19.</t>
    </r>
    <r>
      <rPr>
        <sz val="8"/>
        <rFont val="Arial"/>
        <family val="0"/>
      </rPr>
      <t xml:space="preserve"> Are successful changes reviewed against the original business needs?</t>
    </r>
  </si>
  <si>
    <r>
      <t xml:space="preserve">20. </t>
    </r>
    <r>
      <rPr>
        <sz val="8"/>
        <rFont val="Arial"/>
        <family val="0"/>
      </rPr>
      <t>Are formal change records maintained?</t>
    </r>
  </si>
  <si>
    <r>
      <t>21.</t>
    </r>
    <r>
      <rPr>
        <sz val="8"/>
        <rFont val="Arial"/>
        <family val="0"/>
      </rPr>
      <t xml:space="preserve"> Is a change schedule of approved changes routinely issued?</t>
    </r>
  </si>
  <si>
    <r>
      <t xml:space="preserve">22. </t>
    </r>
    <r>
      <rPr>
        <sz val="8"/>
        <rFont val="Arial"/>
        <family val="0"/>
      </rPr>
      <t>Are standard reports on changes produced on a regular basis?</t>
    </r>
  </si>
  <si>
    <r>
      <t xml:space="preserve">23. </t>
    </r>
    <r>
      <rPr>
        <sz val="8"/>
        <rFont val="Arial"/>
        <family val="0"/>
      </rPr>
      <t>Are there established standards for documenting changes?</t>
    </r>
  </si>
  <si>
    <r>
      <t xml:space="preserve">24. </t>
    </r>
    <r>
      <rPr>
        <sz val="8"/>
        <rFont val="Arial"/>
        <family val="0"/>
      </rPr>
      <t>Are there standards and other quality criteria for the documentation of change made explicit and applied?</t>
    </r>
  </si>
  <si>
    <r>
      <t xml:space="preserve">25. </t>
    </r>
    <r>
      <rPr>
        <sz val="8"/>
        <rFont val="Arial"/>
        <family val="0"/>
      </rPr>
      <t>Are the personnel responsible for change management activities suitably trained?</t>
    </r>
  </si>
  <si>
    <r>
      <t xml:space="preserve">26. </t>
    </r>
    <r>
      <rPr>
        <sz val="8"/>
        <rFont val="Arial"/>
        <family val="0"/>
      </rPr>
      <t>Does the organisation set and review either targets or objectives for Change Management?</t>
    </r>
  </si>
  <si>
    <r>
      <t xml:space="preserve">27. </t>
    </r>
    <r>
      <rPr>
        <sz val="8"/>
        <rFont val="Arial"/>
        <family val="0"/>
      </rPr>
      <t>Does the organisation use any tools to support the change management process?</t>
    </r>
  </si>
  <si>
    <r>
      <t xml:space="preserve">28. </t>
    </r>
    <r>
      <rPr>
        <sz val="8"/>
        <rFont val="Arial"/>
        <family val="0"/>
      </rPr>
      <t>Does Change Management provide pertinent information concerning requests for change received?</t>
    </r>
  </si>
  <si>
    <r>
      <t xml:space="preserve">29. </t>
    </r>
    <r>
      <rPr>
        <sz val="8"/>
        <rFont val="Arial"/>
        <family val="0"/>
      </rPr>
      <t>Does Change Management provide pertinent information concerning the change schedule?</t>
    </r>
  </si>
  <si>
    <r>
      <t xml:space="preserve">30. </t>
    </r>
    <r>
      <rPr>
        <sz val="8"/>
        <rFont val="Arial"/>
        <family val="0"/>
      </rPr>
      <t>Does Change Management provide pertinent information concerning number of changes?</t>
    </r>
  </si>
  <si>
    <r>
      <t xml:space="preserve">31. </t>
    </r>
    <r>
      <rPr>
        <sz val="8"/>
        <rFont val="Arial"/>
        <family val="0"/>
      </rPr>
      <t>Does Change Management provide pertinent information concerning number of successful and failed changes?</t>
    </r>
  </si>
  <si>
    <r>
      <t xml:space="preserve">32. </t>
    </r>
    <r>
      <rPr>
        <sz val="8"/>
        <rFont val="Arial"/>
        <family val="0"/>
      </rPr>
      <t>Does Change Management provide pertinent information concerning lead times by category?</t>
    </r>
  </si>
  <si>
    <r>
      <t xml:space="preserve">33. </t>
    </r>
    <r>
      <rPr>
        <sz val="8"/>
        <rFont val="Arial"/>
        <family val="0"/>
      </rPr>
      <t>Does Change Management provide pertinent information concerning change slippage?</t>
    </r>
  </si>
  <si>
    <r>
      <t xml:space="preserve">34. </t>
    </r>
    <r>
      <rPr>
        <sz val="8"/>
        <rFont val="Arial"/>
        <family val="0"/>
      </rPr>
      <t>Does Change Management provide pertinent information concerning number of problem record initiated changes?</t>
    </r>
  </si>
  <si>
    <r>
      <t>35.</t>
    </r>
    <r>
      <rPr>
        <sz val="8"/>
        <rFont val="Arial"/>
        <family val="0"/>
      </rPr>
      <t xml:space="preserve"> Do you hold regular meetings with interested parties in which Change Management matters are discussed?</t>
    </r>
  </si>
  <si>
    <r>
      <t xml:space="preserve">36. </t>
    </r>
    <r>
      <rPr>
        <sz val="8"/>
        <rFont val="Arial"/>
        <family val="0"/>
      </rPr>
      <t>Does CM exchange information with Configuration Management regarding change progress and change closure?</t>
    </r>
  </si>
  <si>
    <r>
      <t xml:space="preserve">37. </t>
    </r>
    <r>
      <rPr>
        <sz val="8"/>
        <rFont val="Arial"/>
        <family val="0"/>
      </rPr>
      <t>Does CM exchange information with Configuration Management regarding change impact assessment on configuration items?</t>
    </r>
  </si>
  <si>
    <r>
      <t xml:space="preserve">38. </t>
    </r>
    <r>
      <rPr>
        <sz val="8"/>
        <rFont val="Arial"/>
        <family val="0"/>
      </rPr>
      <t>Does CM exchange information with Problem Management regarding changes required to resolve problems / known errors?</t>
    </r>
  </si>
  <si>
    <r>
      <t xml:space="preserve">39. </t>
    </r>
    <r>
      <rPr>
        <sz val="8"/>
        <rFont val="Arial"/>
        <family val="0"/>
      </rPr>
      <t>Does CM exchange information with Problem Management regarding progress reporting and for receiving problem escalation reports?</t>
    </r>
  </si>
  <si>
    <r>
      <t xml:space="preserve">40. </t>
    </r>
    <r>
      <rPr>
        <sz val="8"/>
        <rFont val="Arial"/>
        <family val="0"/>
      </rPr>
      <t>Does CM exchange information with Problem Management regarding obtaining problem information relating to change?</t>
    </r>
  </si>
  <si>
    <r>
      <t xml:space="preserve">41. </t>
    </r>
    <r>
      <rPr>
        <sz val="8"/>
        <rFont val="Arial"/>
        <family val="0"/>
      </rPr>
      <t>Does CM exchange information with the Service Desk for notification of change progress?</t>
    </r>
  </si>
  <si>
    <r>
      <t xml:space="preserve">42. </t>
    </r>
    <r>
      <rPr>
        <sz val="8"/>
        <rFont val="Arial"/>
        <family val="0"/>
      </rPr>
      <t>Does CM exchange information with the Service Desk for notification of change schedule?</t>
    </r>
  </si>
  <si>
    <r>
      <t xml:space="preserve">43. </t>
    </r>
    <r>
      <rPr>
        <sz val="8"/>
        <rFont val="Arial"/>
        <family val="0"/>
      </rPr>
      <t>Does CM exchange information with the Service Desk for assessing impact of change on Service Desk support levels?</t>
    </r>
  </si>
  <si>
    <r>
      <t xml:space="preserve">44. </t>
    </r>
    <r>
      <rPr>
        <sz val="8"/>
        <rFont val="Arial"/>
        <family val="0"/>
      </rPr>
      <t>Does CM exchange information with the Service Desk for obtaining information concerning incidents and calls relating to change?</t>
    </r>
  </si>
  <si>
    <r>
      <t xml:space="preserve">45. </t>
    </r>
    <r>
      <rPr>
        <sz val="8"/>
        <rFont val="Arial"/>
        <family val="0"/>
      </rPr>
      <t>Does CM exchange information with Release Management concerning change implementation?</t>
    </r>
  </si>
  <si>
    <r>
      <t xml:space="preserve">46. </t>
    </r>
    <r>
      <rPr>
        <sz val="8"/>
        <rFont val="Arial"/>
        <family val="0"/>
      </rPr>
      <t>Does CM exchange information with Release Management concerning the notification and scheduling of software releases?</t>
    </r>
  </si>
  <si>
    <r>
      <t xml:space="preserve">47. </t>
    </r>
    <r>
      <rPr>
        <sz val="8"/>
        <rFont val="Arial"/>
        <family val="0"/>
      </rPr>
      <t>Does CM exchange information with Service Level Management regarding the change schedule?</t>
    </r>
  </si>
  <si>
    <r>
      <t xml:space="preserve">48. </t>
    </r>
    <r>
      <rPr>
        <sz val="8"/>
        <rFont val="Arial"/>
        <family val="0"/>
      </rPr>
      <t>Does CM exchange information with Service Level Management regarding potential change impact on service level agreements?</t>
    </r>
  </si>
  <si>
    <r>
      <t xml:space="preserve">49. </t>
    </r>
    <r>
      <rPr>
        <sz val="8"/>
        <rFont val="Arial"/>
        <family val="0"/>
      </rPr>
      <t>Does CM exchange information with Business Continuity Management for notification of change schedule?</t>
    </r>
  </si>
  <si>
    <r>
      <t xml:space="preserve">50. </t>
    </r>
    <r>
      <rPr>
        <sz val="8"/>
        <rFont val="Arial"/>
        <family val="0"/>
      </rPr>
      <t>Does CM exchange information with Business Continuity Management for assessing impact of change on contigency plans?</t>
    </r>
  </si>
  <si>
    <r>
      <t>51.</t>
    </r>
    <r>
      <rPr>
        <sz val="8"/>
        <rFont val="Arial"/>
        <family val="0"/>
      </rPr>
      <t xml:space="preserve"> Does CM exchange information with Capacity Management regarding performance and capacity issues relating to change?</t>
    </r>
  </si>
  <si>
    <r>
      <t xml:space="preserve">52. </t>
    </r>
    <r>
      <rPr>
        <sz val="8"/>
        <rFont val="Arial"/>
        <family val="0"/>
      </rPr>
      <t>Do you check with the customer if the activities performed by Change Management adequately support their business needs?</t>
    </r>
  </si>
  <si>
    <r>
      <t xml:space="preserve">53. </t>
    </r>
    <r>
      <rPr>
        <sz val="8"/>
        <rFont val="Arial"/>
        <family val="0"/>
      </rPr>
      <t>Do you check with the customer that they are happy with the services provided?</t>
    </r>
  </si>
  <si>
    <r>
      <t xml:space="preserve">54. </t>
    </r>
    <r>
      <rPr>
        <sz val="8"/>
        <rFont val="Arial"/>
        <family val="0"/>
      </rPr>
      <t>Are you actively monitoring trends in customer satisfaction?</t>
    </r>
  </si>
  <si>
    <r>
      <t xml:space="preserve">55. </t>
    </r>
    <r>
      <rPr>
        <sz val="8"/>
        <rFont val="Arial"/>
        <family val="0"/>
      </rPr>
      <t>Are you feeding customer survey information into the service improvement agenda?</t>
    </r>
  </si>
  <si>
    <r>
      <t xml:space="preserve">56. </t>
    </r>
    <r>
      <rPr>
        <sz val="8"/>
        <rFont val="Arial"/>
        <family val="0"/>
      </rPr>
      <t>Are you monitoring the customers value perception of the services provided to them?</t>
    </r>
  </si>
  <si>
    <t>ITIL Service Support Self Assessment: Change Management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</si>
</sst>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8">
    <font>
      <sz val="10"/>
      <name val="Arial"/>
      <family val="0"/>
    </font>
    <font>
      <sz val="8"/>
      <name val="Arial"/>
      <family val="0"/>
    </font>
    <font>
      <b/>
      <sz val="8"/>
      <name val="Arial"/>
      <family val="0"/>
    </font>
    <font>
      <b/>
      <sz val="10"/>
      <name val="Arial"/>
      <family val="2"/>
    </font>
    <font>
      <b/>
      <u val="single"/>
      <sz val="12"/>
      <name val="Arial"/>
      <family val="2"/>
    </font>
    <font>
      <sz val="10"/>
      <color indexed="12"/>
      <name val="Arial"/>
      <family val="2"/>
    </font>
    <font>
      <b/>
      <sz val="10"/>
      <color indexed="18"/>
      <name val="Arial"/>
      <family val="2"/>
    </font>
    <font>
      <b/>
      <sz val="7"/>
      <name val="Arial"/>
      <family val="2"/>
    </font>
    <font>
      <b/>
      <u val="single"/>
      <sz val="10"/>
      <color indexed="18"/>
      <name val="Arial"/>
      <family val="2"/>
    </font>
    <font>
      <u val="single"/>
      <sz val="10"/>
      <color indexed="18"/>
      <name val="Arial"/>
      <family val="2"/>
    </font>
    <font>
      <sz val="10"/>
      <color indexed="48"/>
      <name val="Arial"/>
      <family val="2"/>
    </font>
    <font>
      <b/>
      <sz val="12"/>
      <color indexed="18"/>
      <name val="Arial"/>
      <family val="2"/>
    </font>
    <font>
      <b/>
      <sz val="10"/>
      <color indexed="10"/>
      <name val="Arial"/>
      <family val="2"/>
    </font>
    <font>
      <b/>
      <sz val="12"/>
      <name val="Arial"/>
      <family val="2"/>
    </font>
    <font>
      <sz val="8"/>
      <color indexed="8"/>
      <name val="Times New Roman"/>
      <family val="0"/>
    </font>
    <font>
      <sz val="10"/>
      <color indexed="8"/>
      <name val="Times New Roman"/>
      <family val="0"/>
    </font>
    <font>
      <i/>
      <sz val="10"/>
      <name val="Arial"/>
      <family val="2"/>
    </font>
    <font>
      <sz val="11.75"/>
      <name val="Arial"/>
      <family val="2"/>
    </font>
    <font>
      <sz val="18.25"/>
      <name val="Arial"/>
      <family val="0"/>
    </font>
    <font>
      <sz val="12"/>
      <name val="Arial"/>
      <family val="0"/>
    </font>
    <font>
      <sz val="18.5"/>
      <name val="Arial"/>
      <family val="0"/>
    </font>
    <font>
      <sz val="17"/>
      <name val="Arial"/>
      <family val="0"/>
    </font>
    <font>
      <sz val="10.5"/>
      <name val="Arial"/>
      <family val="2"/>
    </font>
    <font>
      <sz val="17.75"/>
      <name val="Arial"/>
      <family val="0"/>
    </font>
    <font>
      <sz val="18"/>
      <name val="Arial"/>
      <family val="0"/>
    </font>
    <font>
      <sz val="10.25"/>
      <name val="Arial"/>
      <family val="2"/>
    </font>
    <font>
      <sz val="17.25"/>
      <name val="Arial"/>
      <family val="0"/>
    </font>
    <font>
      <sz val="16.5"/>
      <name val="Arial"/>
      <family val="0"/>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4"/>
        <bgColor indexed="64"/>
      </patternFill>
    </fill>
  </fills>
  <borders count="7">
    <border>
      <left/>
      <right/>
      <top/>
      <bottom/>
      <diagonal/>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3" fillId="0" borderId="0" xfId="0" applyFont="1" applyAlignment="1">
      <alignment horizontal="center" vertical="center"/>
    </xf>
    <xf numFmtId="0" fontId="0" fillId="0" borderId="0" xfId="0" applyAlignment="1">
      <alignment vertical="center"/>
    </xf>
    <xf numFmtId="0" fontId="2" fillId="2" borderId="1" xfId="0" applyFont="1" applyFill="1" applyBorder="1" applyAlignment="1">
      <alignment vertical="center" wrapText="1"/>
    </xf>
    <xf numFmtId="0" fontId="2" fillId="0" borderId="2"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center" vertical="center" wrapText="1"/>
    </xf>
    <xf numFmtId="0" fontId="6" fillId="0" borderId="0" xfId="0" applyFont="1" applyAlignment="1">
      <alignment horizontal="left" vertical="center" wrapText="1"/>
    </xf>
    <xf numFmtId="0" fontId="5" fillId="3" borderId="1" xfId="0" applyFont="1" applyFill="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vertical="center"/>
    </xf>
    <xf numFmtId="0" fontId="3" fillId="0" borderId="0" xfId="0" applyFont="1" applyAlignment="1">
      <alignment vertical="center"/>
    </xf>
    <xf numFmtId="0" fontId="7" fillId="0" borderId="0" xfId="0" applyFont="1" applyBorder="1" applyAlignment="1">
      <alignment vertical="center" wrapText="1"/>
    </xf>
    <xf numFmtId="0" fontId="5" fillId="3" borderId="1" xfId="0" applyFont="1" applyFill="1" applyBorder="1" applyAlignment="1" applyProtection="1">
      <alignment horizontal="left" vertical="center"/>
      <protection locked="0"/>
    </xf>
    <xf numFmtId="0" fontId="6" fillId="0" borderId="3" xfId="0" applyFont="1" applyBorder="1" applyAlignment="1">
      <alignment horizontal="left" wrapText="1"/>
    </xf>
    <xf numFmtId="49" fontId="5" fillId="3" borderId="1" xfId="0" applyNumberFormat="1" applyFont="1" applyFill="1" applyBorder="1" applyAlignment="1" applyProtection="1">
      <alignment horizontal="left" vertical="center"/>
      <protection locked="0"/>
    </xf>
    <xf numFmtId="0" fontId="0" fillId="0" borderId="0" xfId="0" applyFont="1" applyAlignment="1">
      <alignment vertical="center"/>
    </xf>
    <xf numFmtId="0" fontId="12" fillId="0" borderId="0" xfId="0" applyFont="1" applyAlignment="1">
      <alignment horizontal="center" vertical="center"/>
    </xf>
    <xf numFmtId="0" fontId="2" fillId="0" borderId="0" xfId="0" applyFont="1" applyBorder="1" applyAlignment="1">
      <alignment wrapText="1"/>
    </xf>
    <xf numFmtId="0" fontId="0" fillId="0" borderId="0" xfId="0" applyBorder="1" applyAlignment="1">
      <alignment wrapText="1"/>
    </xf>
    <xf numFmtId="0" fontId="3" fillId="0" borderId="0" xfId="0" applyFont="1" applyBorder="1" applyAlignment="1">
      <alignment horizontal="center" vertical="center"/>
    </xf>
    <xf numFmtId="0" fontId="2" fillId="0" borderId="0" xfId="0" applyFont="1" applyBorder="1" applyAlignment="1">
      <alignment/>
    </xf>
    <xf numFmtId="0" fontId="0" fillId="0" borderId="0" xfId="0" applyBorder="1" applyAlignment="1">
      <alignment/>
    </xf>
    <xf numFmtId="0" fontId="12" fillId="0" borderId="0" xfId="0" applyFont="1" applyBorder="1" applyAlignment="1">
      <alignment horizontal="center" vertical="center"/>
    </xf>
    <xf numFmtId="0" fontId="0" fillId="0" borderId="0" xfId="0" applyFill="1" applyBorder="1" applyAlignment="1">
      <alignment vertical="center"/>
    </xf>
    <xf numFmtId="0" fontId="2" fillId="0" borderId="0" xfId="0" applyFont="1" applyFill="1" applyBorder="1" applyAlignment="1">
      <alignment vertical="center" wrapText="1"/>
    </xf>
    <xf numFmtId="0" fontId="7" fillId="0" borderId="0" xfId="0" applyFont="1" applyFill="1" applyBorder="1" applyAlignment="1">
      <alignment vertical="center" wrapText="1"/>
    </xf>
    <xf numFmtId="0" fontId="3" fillId="0" borderId="0" xfId="0" applyFont="1" applyFill="1" applyBorder="1" applyAlignment="1">
      <alignment horizontal="center" vertical="center"/>
    </xf>
    <xf numFmtId="0" fontId="2" fillId="0" borderId="0" xfId="0" applyFont="1" applyFill="1" applyBorder="1" applyAlignment="1">
      <alignment wrapText="1"/>
    </xf>
    <xf numFmtId="0" fontId="2" fillId="0" borderId="0" xfId="0" applyFont="1" applyBorder="1" applyAlignment="1">
      <alignment/>
    </xf>
    <xf numFmtId="0" fontId="0" fillId="0" borderId="0" xfId="0" applyFont="1" applyBorder="1" applyAlignment="1">
      <alignment/>
    </xf>
    <xf numFmtId="0" fontId="0" fillId="0" borderId="0" xfId="0" applyFont="1" applyBorder="1" applyAlignment="1">
      <alignment wrapText="1"/>
    </xf>
    <xf numFmtId="0" fontId="2" fillId="0" borderId="0" xfId="0" applyFont="1" applyBorder="1" applyAlignment="1">
      <alignment horizontal="center" vertical="center"/>
    </xf>
    <xf numFmtId="0" fontId="3" fillId="0" borderId="0" xfId="0" applyFont="1" applyBorder="1" applyAlignment="1">
      <alignment horizontal="center" vertical="center" wrapText="1"/>
    </xf>
    <xf numFmtId="0" fontId="8" fillId="0" borderId="0" xfId="0" applyFont="1" applyAlignment="1">
      <alignment vertical="center"/>
    </xf>
    <xf numFmtId="0" fontId="9" fillId="0" borderId="0" xfId="0" applyFont="1" applyAlignment="1">
      <alignment vertical="center"/>
    </xf>
    <xf numFmtId="0" fontId="0" fillId="0" borderId="0" xfId="0" applyAlignment="1">
      <alignment vertical="center"/>
    </xf>
    <xf numFmtId="0" fontId="11" fillId="4" borderId="4"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Configuration Management Results</a:t>
            </a:r>
          </a:p>
        </c:rich>
      </c:tx>
      <c:layout>
        <c:manualLayout>
          <c:xMode val="factor"/>
          <c:yMode val="factor"/>
          <c:x val="0.0255"/>
          <c:y val="0.0115"/>
        </c:manualLayout>
      </c:layout>
      <c:spPr>
        <a:noFill/>
        <a:ln>
          <a:noFill/>
        </a:ln>
      </c:spPr>
    </c:title>
    <c:view3D>
      <c:rotX val="15"/>
      <c:rotY val="20"/>
      <c:depthPercent val="100"/>
      <c:rAngAx val="1"/>
    </c:view3D>
    <c:plotArea>
      <c:layout>
        <c:manualLayout>
          <c:xMode val="edge"/>
          <c:yMode val="edge"/>
          <c:x val="0.0135"/>
          <c:y val="0.108"/>
          <c:w val="0.983"/>
          <c:h val="0.7915"/>
        </c:manualLayout>
      </c:layout>
      <c:bar3DChart>
        <c:barDir val="col"/>
        <c:grouping val="clustered"/>
        <c:varyColors val="0"/>
        <c:ser>
          <c:idx val="0"/>
          <c:order val="0"/>
          <c:tx>
            <c:v>Maximum Attainable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Process Capability</c:v>
              </c:pt>
              <c:pt idx="3">
                <c:v>Internal Integration</c:v>
              </c:pt>
              <c:pt idx="4">
                <c:v> Products</c:v>
              </c:pt>
              <c:pt idx="5">
                <c:v> Quality Control</c:v>
              </c:pt>
              <c:pt idx="6">
                <c:v> Management Information</c:v>
              </c:pt>
              <c:pt idx="7">
                <c:v> External Integration</c:v>
              </c:pt>
              <c:pt idx="8">
                <c:v> Customer Interface</c:v>
              </c:pt>
            </c:strLit>
          </c:cat>
          <c:val>
            <c:numLit>
              <c:ptCount val="9"/>
              <c:pt idx="0">
                <c:v>6</c:v>
              </c:pt>
              <c:pt idx="1">
                <c:v>4</c:v>
              </c:pt>
              <c:pt idx="2">
                <c:v>13</c:v>
              </c:pt>
              <c:pt idx="3">
                <c:v>4</c:v>
              </c:pt>
              <c:pt idx="4">
                <c:v>4</c:v>
              </c:pt>
              <c:pt idx="5">
                <c:v>6</c:v>
              </c:pt>
              <c:pt idx="6">
                <c:v>9</c:v>
              </c:pt>
              <c:pt idx="7">
                <c:v>17</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Process Capability</c:v>
              </c:pt>
              <c:pt idx="3">
                <c:v>Internal Integration</c:v>
              </c:pt>
              <c:pt idx="4">
                <c:v> Products</c:v>
              </c:pt>
              <c:pt idx="5">
                <c:v> Quality Control</c:v>
              </c:pt>
              <c:pt idx="6">
                <c:v> Management Information</c:v>
              </c:pt>
              <c:pt idx="7">
                <c:v> External Integration</c:v>
              </c:pt>
              <c:pt idx="8">
                <c:v> Customer Interface</c:v>
              </c:pt>
            </c:strLit>
          </c:cat>
          <c:val>
            <c:numRef>
              <c:f>('Configuration Management'!$E$61,'Configuration Management'!$E$66,'Configuration Management'!$E$75,'Configuration Management'!$E$80,'Configuration Management'!$E$85,'Configuration Management'!$E$91,'Configuration Management'!$E$98,'Configuration Management'!$E$108,'Configuration Management'!$E$115)</c:f>
              <c:numCache>
                <c:ptCount val="9"/>
                <c:pt idx="0">
                  <c:v>0</c:v>
                </c:pt>
                <c:pt idx="1">
                  <c:v>0</c:v>
                </c:pt>
                <c:pt idx="2">
                  <c:v>0</c:v>
                </c:pt>
                <c:pt idx="3">
                  <c:v>0</c:v>
                </c:pt>
                <c:pt idx="4">
                  <c:v>0</c:v>
                </c:pt>
                <c:pt idx="5">
                  <c:v>0</c:v>
                </c:pt>
                <c:pt idx="6">
                  <c:v>0</c:v>
                </c:pt>
                <c:pt idx="7">
                  <c:v>0</c:v>
                </c:pt>
                <c:pt idx="8">
                  <c:v>0</c:v>
                </c:pt>
              </c:numCache>
            </c:numRef>
          </c:val>
          <c:shape val="box"/>
        </c:ser>
        <c:shape val="box"/>
        <c:axId val="18545310"/>
        <c:axId val="32690063"/>
      </c:bar3DChart>
      <c:catAx>
        <c:axId val="18545310"/>
        <c:scaling>
          <c:orientation val="minMax"/>
        </c:scaling>
        <c:axPos val="b"/>
        <c:delete val="0"/>
        <c:numFmt formatCode="General" sourceLinked="1"/>
        <c:majorTickMark val="out"/>
        <c:minorTickMark val="none"/>
        <c:tickLblPos val="low"/>
        <c:txPr>
          <a:bodyPr/>
          <a:lstStyle/>
          <a:p>
            <a:pPr>
              <a:defRPr lang="en-US" cap="none" sz="1175" b="0" i="0" u="none" baseline="0">
                <a:latin typeface="Arial"/>
                <a:ea typeface="Arial"/>
                <a:cs typeface="Arial"/>
              </a:defRPr>
            </a:pPr>
          </a:p>
        </c:txPr>
        <c:crossAx val="32690063"/>
        <c:crosses val="autoZero"/>
        <c:auto val="1"/>
        <c:lblOffset val="100"/>
        <c:noMultiLvlLbl val="0"/>
      </c:catAx>
      <c:valAx>
        <c:axId val="32690063"/>
        <c:scaling>
          <c:orientation val="minMax"/>
        </c:scaling>
        <c:axPos val="l"/>
        <c:majorGridlines/>
        <c:delete val="0"/>
        <c:numFmt formatCode="General" sourceLinked="1"/>
        <c:majorTickMark val="out"/>
        <c:minorTickMark val="none"/>
        <c:tickLblPos val="nextTo"/>
        <c:txPr>
          <a:bodyPr/>
          <a:lstStyle/>
          <a:p>
            <a:pPr>
              <a:defRPr lang="en-US" cap="none" sz="1175" b="0" i="0" u="none" baseline="0">
                <a:latin typeface="Arial"/>
                <a:ea typeface="Arial"/>
                <a:cs typeface="Arial"/>
              </a:defRPr>
            </a:pPr>
          </a:p>
        </c:txPr>
        <c:crossAx val="18545310"/>
        <c:crossesAt val="1"/>
        <c:crossBetween val="between"/>
        <c:dispUnits/>
      </c:valAx>
      <c:spPr>
        <a:noFill/>
        <a:ln>
          <a:noFill/>
        </a:ln>
      </c:spPr>
    </c:plotArea>
    <c:legend>
      <c:legendPos val="b"/>
      <c:layout>
        <c:manualLayout>
          <c:xMode val="edge"/>
          <c:yMode val="edge"/>
          <c:x val="0.362"/>
          <c:y val="0.929"/>
        </c:manualLayout>
      </c:layout>
      <c:overlay val="0"/>
      <c:txPr>
        <a:bodyPr vert="horz" rot="0"/>
        <a:lstStyle/>
        <a:p>
          <a:pPr>
            <a:defRPr lang="en-US" cap="none" sz="10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Service Desk Results</a:t>
            </a:r>
          </a:p>
        </c:rich>
      </c:tx>
      <c:layout/>
      <c:spPr>
        <a:noFill/>
        <a:ln>
          <a:noFill/>
        </a:ln>
      </c:spPr>
    </c:title>
    <c:view3D>
      <c:rotX val="15"/>
      <c:rotY val="20"/>
      <c:depthPercent val="100"/>
      <c:rAngAx val="1"/>
    </c:view3D>
    <c:plotArea>
      <c:layout>
        <c:manualLayout>
          <c:xMode val="edge"/>
          <c:yMode val="edge"/>
          <c:x val="0"/>
          <c:y val="0.08475"/>
          <c:w val="0.99825"/>
          <c:h val="0.79675"/>
        </c:manualLayout>
      </c:layout>
      <c:bar3DChart>
        <c:barDir val="col"/>
        <c:grouping val="clustered"/>
        <c:varyColors val="0"/>
        <c:ser>
          <c:idx val="0"/>
          <c:order val="0"/>
          <c:tx>
            <c:v>Maximum Attainable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 Internal Integration</c:v>
              </c:pt>
              <c:pt idx="4">
                <c:v>Products</c:v>
              </c:pt>
              <c:pt idx="5">
                <c:v> Quality Control</c:v>
              </c:pt>
              <c:pt idx="6">
                <c:v>Management Information</c:v>
              </c:pt>
              <c:pt idx="7">
                <c:v>External Intergration</c:v>
              </c:pt>
              <c:pt idx="8">
                <c:v>Customer Interface</c:v>
              </c:pt>
            </c:strLit>
          </c:cat>
          <c:val>
            <c:numLit>
              <c:ptCount val="9"/>
              <c:pt idx="0">
                <c:v>4</c:v>
              </c:pt>
              <c:pt idx="1">
                <c:v>7</c:v>
              </c:pt>
              <c:pt idx="2">
                <c:v>25</c:v>
              </c:pt>
              <c:pt idx="3">
                <c:v>6</c:v>
              </c:pt>
              <c:pt idx="4">
                <c:v>4</c:v>
              </c:pt>
              <c:pt idx="5">
                <c:v>6</c:v>
              </c:pt>
              <c:pt idx="6">
                <c:v>9</c:v>
              </c:pt>
              <c:pt idx="7">
                <c:v>9</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 Internal Integration</c:v>
              </c:pt>
              <c:pt idx="4">
                <c:v>Products</c:v>
              </c:pt>
              <c:pt idx="5">
                <c:v> Quality Control</c:v>
              </c:pt>
              <c:pt idx="6">
                <c:v>Management Information</c:v>
              </c:pt>
              <c:pt idx="7">
                <c:v>External Intergration</c:v>
              </c:pt>
              <c:pt idx="8">
                <c:v>Customer Interface</c:v>
              </c:pt>
            </c:strLit>
          </c:cat>
          <c:val>
            <c:numRef>
              <c:f>('Service Desk'!$E$63,'Service Desk'!$E$70,'Service Desk'!$E$81,'Service Desk'!$E$87,'Service Desk'!$E$92,'Service Desk'!$E$98,'Service Desk'!$E$106,'Service Desk'!$E$113,'Service Desk'!$E$120)</c:f>
              <c:numCache>
                <c:ptCount val="9"/>
                <c:pt idx="0">
                  <c:v>4</c:v>
                </c:pt>
                <c:pt idx="1">
                  <c:v>4</c:v>
                </c:pt>
                <c:pt idx="2">
                  <c:v>24</c:v>
                </c:pt>
                <c:pt idx="3">
                  <c:v>6</c:v>
                </c:pt>
                <c:pt idx="4">
                  <c:v>4</c:v>
                </c:pt>
                <c:pt idx="5">
                  <c:v>6</c:v>
                </c:pt>
                <c:pt idx="6">
                  <c:v>9</c:v>
                </c:pt>
                <c:pt idx="7">
                  <c:v>9</c:v>
                </c:pt>
                <c:pt idx="8">
                  <c:v>5</c:v>
                </c:pt>
              </c:numCache>
            </c:numRef>
          </c:val>
          <c:shape val="box"/>
        </c:ser>
        <c:shape val="box"/>
        <c:axId val="25775112"/>
        <c:axId val="30649417"/>
      </c:bar3DChart>
      <c:catAx>
        <c:axId val="25775112"/>
        <c:scaling>
          <c:orientation val="minMax"/>
        </c:scaling>
        <c:axPos val="b"/>
        <c:delete val="0"/>
        <c:numFmt formatCode="General" sourceLinked="1"/>
        <c:majorTickMark val="out"/>
        <c:minorTickMark val="none"/>
        <c:tickLblPos val="low"/>
        <c:txPr>
          <a:bodyPr/>
          <a:lstStyle/>
          <a:p>
            <a:pPr>
              <a:defRPr lang="en-US" cap="none" sz="1000" b="0" i="0" u="none" baseline="0">
                <a:latin typeface="Arial"/>
                <a:ea typeface="Arial"/>
                <a:cs typeface="Arial"/>
              </a:defRPr>
            </a:pPr>
          </a:p>
        </c:txPr>
        <c:crossAx val="30649417"/>
        <c:crosses val="autoZero"/>
        <c:auto val="1"/>
        <c:lblOffset val="100"/>
        <c:noMultiLvlLbl val="0"/>
      </c:catAx>
      <c:valAx>
        <c:axId val="30649417"/>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5775112"/>
        <c:crossesAt val="1"/>
        <c:crossBetween val="between"/>
        <c:dispUnits/>
      </c:valAx>
      <c:spPr>
        <a:noFill/>
        <a:ln>
          <a:noFill/>
        </a:ln>
      </c:spPr>
    </c:plotArea>
    <c:legend>
      <c:legendPos val="b"/>
      <c:layout>
        <c:manualLayout>
          <c:xMode val="edge"/>
          <c:yMode val="edge"/>
          <c:x val="0.34775"/>
          <c:y val="0.908"/>
        </c:manualLayout>
      </c:layout>
      <c:overlay val="0"/>
      <c:txPr>
        <a:bodyPr vert="horz" rot="0"/>
        <a:lstStyle/>
        <a:p>
          <a:pPr>
            <a:defRPr lang="en-US" cap="none" sz="10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7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Release Management Results</a:t>
            </a:r>
          </a:p>
        </c:rich>
      </c:tx>
      <c:layout/>
      <c:spPr>
        <a:noFill/>
        <a:ln>
          <a:noFill/>
        </a:ln>
      </c:spPr>
    </c:title>
    <c:view3D>
      <c:rotX val="15"/>
      <c:rotY val="20"/>
      <c:depthPercent val="100"/>
      <c:rAngAx val="1"/>
    </c:view3D>
    <c:plotArea>
      <c:layout>
        <c:manualLayout>
          <c:xMode val="edge"/>
          <c:yMode val="edge"/>
          <c:x val="0"/>
          <c:y val="0.1095"/>
          <c:w val="1"/>
          <c:h val="0.756"/>
        </c:manualLayout>
      </c:layout>
      <c:bar3DChart>
        <c:barDir val="col"/>
        <c:grouping val="clustered"/>
        <c:varyColors val="0"/>
        <c:ser>
          <c:idx val="0"/>
          <c:order val="0"/>
          <c:tx>
            <c:v>Maximum Attainable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Management Intent</c:v>
              </c:pt>
              <c:pt idx="2">
                <c:v>Process Capability</c:v>
              </c:pt>
              <c:pt idx="3">
                <c:v>Internal Integration</c:v>
              </c:pt>
              <c:pt idx="4">
                <c:v>Products</c:v>
              </c:pt>
              <c:pt idx="5">
                <c:v>Quality Control</c:v>
              </c:pt>
              <c:pt idx="6">
                <c:v>Management Information</c:v>
              </c:pt>
              <c:pt idx="7">
                <c:v>External Integration</c:v>
              </c:pt>
              <c:pt idx="8">
                <c:v>Customer Interface</c:v>
              </c:pt>
            </c:strLit>
          </c:cat>
          <c:val>
            <c:numLit>
              <c:ptCount val="9"/>
              <c:pt idx="0">
                <c:v>6</c:v>
              </c:pt>
              <c:pt idx="1">
                <c:v>4</c:v>
              </c:pt>
              <c:pt idx="2">
                <c:v>16</c:v>
              </c:pt>
              <c:pt idx="3">
                <c:v>6</c:v>
              </c:pt>
              <c:pt idx="4">
                <c:v>6</c:v>
              </c:pt>
              <c:pt idx="5">
                <c:v>6</c:v>
              </c:pt>
              <c:pt idx="6">
                <c:v>12</c:v>
              </c:pt>
              <c:pt idx="7">
                <c:v>17</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Management Intent</c:v>
              </c:pt>
              <c:pt idx="2">
                <c:v>Process Capability</c:v>
              </c:pt>
              <c:pt idx="3">
                <c:v>Internal Integration</c:v>
              </c:pt>
              <c:pt idx="4">
                <c:v>Products</c:v>
              </c:pt>
              <c:pt idx="5">
                <c:v>Quality Control</c:v>
              </c:pt>
              <c:pt idx="6">
                <c:v>Management Information</c:v>
              </c:pt>
              <c:pt idx="7">
                <c:v>External Integration</c:v>
              </c:pt>
              <c:pt idx="8">
                <c:v>Customer Interface</c:v>
              </c:pt>
            </c:strLit>
          </c:cat>
          <c:val>
            <c:numRef>
              <c:f>('Release Management'!$E$64,'Release Management'!$E$69,'Release Management'!$E$78,'Release Management'!$E$84,'Release Management'!$E$90,'Release Management'!$E$96,'Release Management'!$E$104,'Release Management'!$E$114,'Release Management'!$E$121)</c:f>
              <c:numCache>
                <c:ptCount val="9"/>
                <c:pt idx="0">
                  <c:v>6</c:v>
                </c:pt>
                <c:pt idx="1">
                  <c:v>4</c:v>
                </c:pt>
                <c:pt idx="2">
                  <c:v>16</c:v>
                </c:pt>
                <c:pt idx="3">
                  <c:v>6</c:v>
                </c:pt>
                <c:pt idx="4">
                  <c:v>6</c:v>
                </c:pt>
                <c:pt idx="5">
                  <c:v>6</c:v>
                </c:pt>
                <c:pt idx="6">
                  <c:v>12</c:v>
                </c:pt>
                <c:pt idx="7">
                  <c:v>17</c:v>
                </c:pt>
                <c:pt idx="8">
                  <c:v>5</c:v>
                </c:pt>
              </c:numCache>
            </c:numRef>
          </c:val>
          <c:shape val="box"/>
        </c:ser>
        <c:shape val="box"/>
        <c:axId val="7409298"/>
        <c:axId val="66683683"/>
      </c:bar3DChart>
      <c:catAx>
        <c:axId val="7409298"/>
        <c:scaling>
          <c:orientation val="minMax"/>
        </c:scaling>
        <c:axPos val="b"/>
        <c:delete val="0"/>
        <c:numFmt formatCode="General" sourceLinked="1"/>
        <c:majorTickMark val="out"/>
        <c:minorTickMark val="none"/>
        <c:tickLblPos val="low"/>
        <c:txPr>
          <a:bodyPr/>
          <a:lstStyle/>
          <a:p>
            <a:pPr>
              <a:defRPr lang="en-US" cap="none" sz="1050" b="0" i="0" u="none" baseline="0">
                <a:latin typeface="Arial"/>
                <a:ea typeface="Arial"/>
                <a:cs typeface="Arial"/>
              </a:defRPr>
            </a:pPr>
          </a:p>
        </c:txPr>
        <c:crossAx val="66683683"/>
        <c:crosses val="autoZero"/>
        <c:auto val="1"/>
        <c:lblOffset val="100"/>
        <c:noMultiLvlLbl val="0"/>
      </c:catAx>
      <c:valAx>
        <c:axId val="66683683"/>
        <c:scaling>
          <c:orientation val="minMax"/>
        </c:scaling>
        <c:axPos val="l"/>
        <c:majorGridlines/>
        <c:delete val="0"/>
        <c:numFmt formatCode="General" sourceLinked="1"/>
        <c:majorTickMark val="out"/>
        <c:minorTickMark val="none"/>
        <c:tickLblPos val="nextTo"/>
        <c:txPr>
          <a:bodyPr/>
          <a:lstStyle/>
          <a:p>
            <a:pPr>
              <a:defRPr lang="en-US" cap="none" sz="1050" b="0" i="0" u="none" baseline="0">
                <a:latin typeface="Arial"/>
                <a:ea typeface="Arial"/>
                <a:cs typeface="Arial"/>
              </a:defRPr>
            </a:pPr>
          </a:p>
        </c:txPr>
        <c:crossAx val="7409298"/>
        <c:crossesAt val="1"/>
        <c:crossBetween val="between"/>
        <c:dispUnits/>
      </c:valAx>
      <c:spPr>
        <a:noFill/>
        <a:ln>
          <a:noFill/>
        </a:ln>
      </c:spPr>
    </c:plotArea>
    <c:legend>
      <c:legendPos val="b"/>
      <c:layout>
        <c:manualLayout>
          <c:xMode val="edge"/>
          <c:yMode val="edge"/>
          <c:x val="0.3665"/>
          <c:y val="0.9085"/>
        </c:manualLayout>
      </c:layout>
      <c:overlay val="0"/>
      <c:txPr>
        <a:bodyPr vert="horz" rot="0"/>
        <a:lstStyle/>
        <a:p>
          <a:pPr>
            <a:defRPr lang="en-US" cap="none" sz="10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Problem Management Results</a:t>
            </a:r>
          </a:p>
        </c:rich>
      </c:tx>
      <c:layout/>
      <c:spPr>
        <a:noFill/>
        <a:ln>
          <a:noFill/>
        </a:ln>
      </c:spPr>
    </c:title>
    <c:view3D>
      <c:rotX val="15"/>
      <c:rotY val="20"/>
      <c:depthPercent val="100"/>
      <c:rAngAx val="1"/>
    </c:view3D>
    <c:plotArea>
      <c:layout>
        <c:manualLayout>
          <c:xMode val="edge"/>
          <c:yMode val="edge"/>
          <c:x val="0"/>
          <c:y val="0.115"/>
          <c:w val="1"/>
          <c:h val="0.768"/>
        </c:manualLayout>
      </c:layout>
      <c:bar3DChart>
        <c:barDir val="col"/>
        <c:grouping val="clustered"/>
        <c:varyColors val="0"/>
        <c:ser>
          <c:idx val="0"/>
          <c:order val="0"/>
          <c:tx>
            <c:v>Maximum Attainable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Management Intent</c:v>
              </c:pt>
              <c:pt idx="2">
                <c:v>Process Capability</c:v>
              </c:pt>
              <c:pt idx="3">
                <c:v>Internal Integration</c:v>
              </c:pt>
              <c:pt idx="4">
                <c:v> Products</c:v>
              </c:pt>
              <c:pt idx="5">
                <c:v>Quality Control</c:v>
              </c:pt>
              <c:pt idx="6">
                <c:v>Management Information</c:v>
              </c:pt>
              <c:pt idx="7">
                <c:v>External Integration</c:v>
              </c:pt>
              <c:pt idx="8">
                <c:v>Customer Interface</c:v>
              </c:pt>
            </c:strLit>
          </c:cat>
          <c:val>
            <c:numLit>
              <c:ptCount val="9"/>
              <c:pt idx="0">
                <c:v>6</c:v>
              </c:pt>
              <c:pt idx="1">
                <c:v>6</c:v>
              </c:pt>
              <c:pt idx="2">
                <c:v>20</c:v>
              </c:pt>
              <c:pt idx="3">
                <c:v>9</c:v>
              </c:pt>
              <c:pt idx="4">
                <c:v>6</c:v>
              </c:pt>
              <c:pt idx="5">
                <c:v>6</c:v>
              </c:pt>
              <c:pt idx="6">
                <c:v>4</c:v>
              </c:pt>
              <c:pt idx="7">
                <c:v>21</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Management Intent</c:v>
              </c:pt>
              <c:pt idx="2">
                <c:v>Process Capability</c:v>
              </c:pt>
              <c:pt idx="3">
                <c:v>Internal Integration</c:v>
              </c:pt>
              <c:pt idx="4">
                <c:v> Products</c:v>
              </c:pt>
              <c:pt idx="5">
                <c:v>Quality Control</c:v>
              </c:pt>
              <c:pt idx="6">
                <c:v>Management Information</c:v>
              </c:pt>
              <c:pt idx="7">
                <c:v>External Integration</c:v>
              </c:pt>
              <c:pt idx="8">
                <c:v>Customer Interface</c:v>
              </c:pt>
            </c:strLit>
          </c:cat>
          <c:val>
            <c:numRef>
              <c:f>('Problem Management'!$E$64,'Problem Management'!$E$70,'Problem Management'!$E$80,'Problem Management'!$E$87,'Problem Management'!$E$93,'Problem Management'!$E$99,'Problem Management'!$E$104,'Problem Management'!$E$115,'Problem Management'!$E$122)</c:f>
              <c:numCache>
                <c:ptCount val="9"/>
                <c:pt idx="0">
                  <c:v>6</c:v>
                </c:pt>
                <c:pt idx="1">
                  <c:v>6</c:v>
                </c:pt>
                <c:pt idx="2">
                  <c:v>20</c:v>
                </c:pt>
                <c:pt idx="3">
                  <c:v>9</c:v>
                </c:pt>
                <c:pt idx="4">
                  <c:v>6</c:v>
                </c:pt>
                <c:pt idx="5">
                  <c:v>6</c:v>
                </c:pt>
                <c:pt idx="6">
                  <c:v>4</c:v>
                </c:pt>
                <c:pt idx="7">
                  <c:v>21</c:v>
                </c:pt>
                <c:pt idx="8">
                  <c:v>0</c:v>
                </c:pt>
              </c:numCache>
            </c:numRef>
          </c:val>
          <c:shape val="box"/>
        </c:ser>
        <c:shape val="box"/>
        <c:axId val="63282236"/>
        <c:axId val="32669213"/>
      </c:bar3DChart>
      <c:catAx>
        <c:axId val="63282236"/>
        <c:scaling>
          <c:orientation val="minMax"/>
        </c:scaling>
        <c:axPos val="b"/>
        <c:delete val="0"/>
        <c:numFmt formatCode="General" sourceLinked="1"/>
        <c:majorTickMark val="out"/>
        <c:minorTickMark val="none"/>
        <c:tickLblPos val="low"/>
        <c:txPr>
          <a:bodyPr/>
          <a:lstStyle/>
          <a:p>
            <a:pPr>
              <a:defRPr lang="en-US" cap="none" sz="1025" b="0" i="0" u="none" baseline="0">
                <a:latin typeface="Arial"/>
                <a:ea typeface="Arial"/>
                <a:cs typeface="Arial"/>
              </a:defRPr>
            </a:pPr>
          </a:p>
        </c:txPr>
        <c:crossAx val="32669213"/>
        <c:crosses val="autoZero"/>
        <c:auto val="1"/>
        <c:lblOffset val="100"/>
        <c:noMultiLvlLbl val="0"/>
      </c:catAx>
      <c:valAx>
        <c:axId val="32669213"/>
        <c:scaling>
          <c:orientation val="minMax"/>
        </c:scaling>
        <c:axPos val="l"/>
        <c:majorGridlines/>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63282236"/>
        <c:crossesAt val="1"/>
        <c:crossBetween val="between"/>
        <c:dispUnits/>
      </c:valAx>
      <c:spPr>
        <a:noFill/>
        <a:ln>
          <a:noFill/>
        </a:ln>
      </c:spPr>
    </c:plotArea>
    <c:legend>
      <c:legendPos val="b"/>
      <c:layout>
        <c:manualLayout>
          <c:xMode val="edge"/>
          <c:yMode val="edge"/>
          <c:x val="0.3475"/>
          <c:y val="0.912"/>
        </c:manualLayout>
      </c:layout>
      <c:overlay val="0"/>
      <c:txPr>
        <a:bodyPr vert="horz" rot="0"/>
        <a:lstStyle/>
        <a:p>
          <a:pPr>
            <a:defRPr lang="en-US" cap="none" sz="10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Change Management Results</a:t>
            </a:r>
          </a:p>
        </c:rich>
      </c:tx>
      <c:layout/>
      <c:spPr>
        <a:noFill/>
        <a:ln>
          <a:noFill/>
        </a:ln>
      </c:spPr>
    </c:title>
    <c:view3D>
      <c:rotX val="15"/>
      <c:rotY val="20"/>
      <c:depthPercent val="100"/>
      <c:rAngAx val="1"/>
    </c:view3D>
    <c:plotArea>
      <c:layout>
        <c:manualLayout>
          <c:xMode val="edge"/>
          <c:yMode val="edge"/>
          <c:x val="0"/>
          <c:y val="0.10725"/>
          <c:w val="1"/>
          <c:h val="0.73825"/>
        </c:manualLayout>
      </c:layout>
      <c:bar3DChart>
        <c:barDir val="col"/>
        <c:grouping val="clustered"/>
        <c:varyColors val="0"/>
        <c:ser>
          <c:idx val="0"/>
          <c:order val="0"/>
          <c:tx>
            <c:v>Maximum Attainable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Management Intent</c:v>
              </c:pt>
              <c:pt idx="2">
                <c:v>Process Capability</c:v>
              </c:pt>
              <c:pt idx="3">
                <c:v>Internal Integration</c:v>
              </c:pt>
              <c:pt idx="4">
                <c:v>Products</c:v>
              </c:pt>
              <c:pt idx="5">
                <c:v>Quality Control</c:v>
              </c:pt>
              <c:pt idx="6">
                <c:v>Management Information</c:v>
              </c:pt>
              <c:pt idx="7">
                <c:v>External Integration</c:v>
              </c:pt>
              <c:pt idx="8">
                <c:v>Customer Interface</c:v>
              </c:pt>
            </c:strLit>
          </c:cat>
          <c:val>
            <c:numLit>
              <c:ptCount val="9"/>
              <c:pt idx="0">
                <c:v>4</c:v>
              </c:pt>
              <c:pt idx="1">
                <c:v>4</c:v>
              </c:pt>
              <c:pt idx="2">
                <c:v>17</c:v>
              </c:pt>
              <c:pt idx="3">
                <c:v>9</c:v>
              </c:pt>
              <c:pt idx="4">
                <c:v>6</c:v>
              </c:pt>
              <c:pt idx="5">
                <c:v>6</c:v>
              </c:pt>
              <c:pt idx="6">
                <c:v>15</c:v>
              </c:pt>
              <c:pt idx="7">
                <c:v>71</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Management Intent</c:v>
              </c:pt>
              <c:pt idx="2">
                <c:v>Process Capability</c:v>
              </c:pt>
              <c:pt idx="3">
                <c:v>Internal Integration</c:v>
              </c:pt>
              <c:pt idx="4">
                <c:v>Products</c:v>
              </c:pt>
              <c:pt idx="5">
                <c:v>Quality Control</c:v>
              </c:pt>
              <c:pt idx="6">
                <c:v>Management Information</c:v>
              </c:pt>
              <c:pt idx="7">
                <c:v>External Integration</c:v>
              </c:pt>
              <c:pt idx="8">
                <c:v>Customer Interface</c:v>
              </c:pt>
            </c:strLit>
          </c:cat>
          <c:val>
            <c:numRef>
              <c:f>('Change Management'!$E$63,'Change Management'!$E$68,'Change Management'!$E$78,'Change Management'!$E$85,'Change Management'!$E$91,'Change Management'!$E$97,'Change Management'!$E$106,'Change Management'!$E$125,'Change Management'!$E$132)</c:f>
              <c:numCache>
                <c:ptCount val="9"/>
                <c:pt idx="0">
                  <c:v>4</c:v>
                </c:pt>
                <c:pt idx="1">
                  <c:v>4</c:v>
                </c:pt>
                <c:pt idx="2">
                  <c:v>17</c:v>
                </c:pt>
                <c:pt idx="3">
                  <c:v>9</c:v>
                </c:pt>
                <c:pt idx="4">
                  <c:v>6</c:v>
                </c:pt>
                <c:pt idx="5">
                  <c:v>6</c:v>
                </c:pt>
                <c:pt idx="6">
                  <c:v>0</c:v>
                </c:pt>
                <c:pt idx="7">
                  <c:v>0</c:v>
                </c:pt>
                <c:pt idx="8">
                  <c:v>0</c:v>
                </c:pt>
              </c:numCache>
            </c:numRef>
          </c:val>
          <c:shape val="box"/>
        </c:ser>
        <c:shape val="box"/>
        <c:axId val="25587462"/>
        <c:axId val="28960567"/>
      </c:bar3DChart>
      <c:catAx>
        <c:axId val="25587462"/>
        <c:scaling>
          <c:orientation val="minMax"/>
        </c:scaling>
        <c:axPos val="b"/>
        <c:delete val="0"/>
        <c:numFmt formatCode="General" sourceLinked="1"/>
        <c:majorTickMark val="out"/>
        <c:minorTickMark val="none"/>
        <c:tickLblPos val="low"/>
        <c:txPr>
          <a:bodyPr/>
          <a:lstStyle/>
          <a:p>
            <a:pPr>
              <a:defRPr lang="en-US" cap="none" sz="1000" b="0" i="0" u="none" baseline="0">
                <a:latin typeface="Arial"/>
                <a:ea typeface="Arial"/>
                <a:cs typeface="Arial"/>
              </a:defRPr>
            </a:pPr>
          </a:p>
        </c:txPr>
        <c:crossAx val="28960567"/>
        <c:crosses val="autoZero"/>
        <c:auto val="1"/>
        <c:lblOffset val="100"/>
        <c:noMultiLvlLbl val="0"/>
      </c:catAx>
      <c:valAx>
        <c:axId val="28960567"/>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5587462"/>
        <c:crossesAt val="1"/>
        <c:crossBetween val="between"/>
        <c:dispUnits/>
      </c:valAx>
      <c:spPr>
        <a:noFill/>
        <a:ln>
          <a:noFill/>
        </a:ln>
      </c:spPr>
    </c:plotArea>
    <c:legend>
      <c:legendPos val="b"/>
      <c:layout>
        <c:manualLayout>
          <c:xMode val="edge"/>
          <c:yMode val="edge"/>
          <c:x val="0.36075"/>
          <c:y val="0.90875"/>
        </c:manualLayout>
      </c:layout>
      <c:overlay val="0"/>
      <c:txPr>
        <a:bodyPr vert="horz" rot="0"/>
        <a:lstStyle/>
        <a:p>
          <a:pPr>
            <a:defRPr lang="en-US" cap="none" sz="10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7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mailto:stephen.kent@ogc.gsi.gov.uk"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57150</xdr:rowOff>
    </xdr:from>
    <xdr:ext cx="9210675" cy="10887075"/>
    <xdr:sp>
      <xdr:nvSpPr>
        <xdr:cNvPr id="1" name="TextBox 4"/>
        <xdr:cNvSpPr txBox="1">
          <a:spLocks noChangeArrowheads="1"/>
        </xdr:cNvSpPr>
      </xdr:nvSpPr>
      <xdr:spPr>
        <a:xfrm>
          <a:off x="57150" y="57150"/>
          <a:ext cx="9210675" cy="10887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Introduction</a:t>
          </a:r>
          <a:r>
            <a:rPr lang="en-US" cap="none" sz="1000" b="0" i="0" u="none" baseline="0">
              <a:latin typeface="Arial"/>
              <a:ea typeface="Arial"/>
              <a:cs typeface="Arial"/>
            </a:rPr>
            <a:t> 
This document is one of a number of self-assessments of important processes, enabling you to establish the extent to which your organisation has adopted the 
better practice guidance available from OGC (the Office of Government Commerce).
The self-assessment scheme is composed of a simple questionnaire which enables you to ascertain which areas should be addressed next in order to improve the
overall process capability. The assessment is based on a generic framework which recognises that there are a number of structural elements which need to be in 
place for process management and for it  to satisfy  the overall intent and meet the needs of the customer.
To establish where a particular organisation stands in relation to the process capability framework, a variable number of questions should be answered. The 
questions are weighted, i.e. those which are deemed as having a slightly higher significance are considered mandatory for a 'Yes' answer at each level of capability. 
These questions are denoted by a ‘M’ symbol.
</a:t>
          </a:r>
          <a:r>
            <a:rPr lang="en-US" cap="none" sz="1000" b="1" i="0" u="none" baseline="0">
              <a:latin typeface="Arial"/>
              <a:ea typeface="Arial"/>
              <a:cs typeface="Arial"/>
            </a:rPr>
            <a:t>Rationale of the self-assessment scoring system</a:t>
          </a:r>
          <a:r>
            <a:rPr lang="en-US" cap="none" sz="1000" b="0" i="0" u="none" baseline="0">
              <a:latin typeface="Arial"/>
              <a:ea typeface="Arial"/>
              <a:cs typeface="Arial"/>
            </a:rPr>
            <a:t>  
Figure 1 illustrates the rationale of the scoring system used in this questionnaire. The initial level of the framework, </a:t>
          </a:r>
          <a:r>
            <a:rPr lang="en-US" cap="none" sz="1000" b="1" i="0" u="none" baseline="0">
              <a:latin typeface="Arial"/>
              <a:ea typeface="Arial"/>
              <a:cs typeface="Arial"/>
            </a:rPr>
            <a:t>Level 1: Prerequisites</a:t>
          </a:r>
          <a:r>
            <a:rPr lang="en-US" cap="none" sz="1000" b="0" i="0" u="none" baseline="0">
              <a:latin typeface="Arial"/>
              <a:ea typeface="Arial"/>
              <a:cs typeface="Arial"/>
            </a:rPr>
            <a:t>, ascertains whether the 
minimum level of prerequisite items are available to support the process activities. </a:t>
          </a:r>
          <a:r>
            <a:rPr lang="en-US" cap="none" sz="1000" b="1" i="0" u="none" baseline="0">
              <a:latin typeface="Arial"/>
              <a:ea typeface="Arial"/>
              <a:cs typeface="Arial"/>
            </a:rPr>
            <a:t>Level 1.5: Management Intent</a:t>
          </a:r>
          <a:r>
            <a:rPr lang="en-US" cap="none" sz="1000" b="0" i="0" u="none" baseline="0">
              <a:latin typeface="Arial"/>
              <a:ea typeface="Arial"/>
              <a:cs typeface="Arial"/>
            </a:rPr>
            <a:t>, establishes whether there are organisational policy 
statements, business objectives (or similar evidence of intent) providing both purpose and guidance in the transformation or use of the prerequisite items. 
At the lowest levels of the framework model (see Figure 1), the questionnaire is written in generic terms regarding products and activities. At higher levels more 
specific ITIL terms are used, based on the assumption that Organisations’ achieving higher level scores  are  more likely to use the ITIL vocabulary.
</a:t>
          </a:r>
          <a:r>
            <a:rPr lang="en-US" cap="none" sz="1000" b="1" i="0" u="none" baseline="0">
              <a:latin typeface="Arial"/>
              <a:ea typeface="Arial"/>
              <a:cs typeface="Arial"/>
            </a:rPr>
            <a:t>Level 2: Process Capability</a:t>
          </a:r>
          <a:r>
            <a:rPr lang="en-US" cap="none" sz="1000" b="0" i="0" u="none" baseline="0">
              <a:latin typeface="Arial"/>
              <a:ea typeface="Arial"/>
              <a:cs typeface="Arial"/>
            </a:rPr>
            <a:t>,  examines  the activities being carried out. The questions are aimed at identifying whether a minimum set of activities are being 
performed. </a:t>
          </a:r>
          <a:r>
            <a:rPr lang="en-US" cap="none" sz="1000" b="1" i="0" u="none" baseline="0">
              <a:latin typeface="Arial"/>
              <a:ea typeface="Arial"/>
              <a:cs typeface="Arial"/>
            </a:rPr>
            <a:t>Level 2.5: Internal Integration</a:t>
          </a:r>
          <a:r>
            <a:rPr lang="en-US" cap="none" sz="1000" b="0" i="0" u="none" baseline="0">
              <a:latin typeface="Arial"/>
              <a:ea typeface="Arial"/>
              <a:cs typeface="Arial"/>
            </a:rPr>
            <a:t> seeks to ascertain whether the activities are integrated sufficiently in order to fulfill the process intent.
</a:t>
          </a:r>
          <a:r>
            <a:rPr lang="en-US" cap="none" sz="1000" b="1" i="0" u="none" baseline="0">
              <a:latin typeface="Arial"/>
              <a:ea typeface="Arial"/>
              <a:cs typeface="Arial"/>
            </a:rPr>
            <a:t>Level  3: Products</a:t>
          </a:r>
          <a:r>
            <a:rPr lang="en-US" cap="none" sz="1000" b="0" i="0" u="none" baseline="0">
              <a:latin typeface="Arial"/>
              <a:ea typeface="Arial"/>
              <a:cs typeface="Arial"/>
            </a:rPr>
            <a:t>, examines the actual output of the process to enquire whether all  the relevant products are being produced. </a:t>
          </a:r>
          <a:r>
            <a:rPr lang="en-US" cap="none" sz="1000" b="1" i="0" u="none" baseline="0">
              <a:latin typeface="Arial"/>
              <a:ea typeface="Arial"/>
              <a:cs typeface="Arial"/>
            </a:rPr>
            <a:t>Level 3.5: Quality Control</a:t>
          </a:r>
          <a:r>
            <a:rPr lang="en-US" cap="none" sz="1000" b="0" i="0" u="none" baseline="0">
              <a:latin typeface="Arial"/>
              <a:ea typeface="Arial"/>
              <a:cs typeface="Arial"/>
            </a:rPr>
            <a:t>, is 
concerned with the review and verification of the process output to ensure that it is in keeping with the quality intent.
</a:t>
          </a:r>
          <a:r>
            <a:rPr lang="en-US" cap="none" sz="1000" b="1" i="0" u="none" baseline="0">
              <a:latin typeface="Arial"/>
              <a:ea typeface="Arial"/>
              <a:cs typeface="Arial"/>
            </a:rPr>
            <a:t>Level 4: Management Information</a:t>
          </a:r>
          <a:r>
            <a:rPr lang="en-US" cap="none" sz="1000" b="0" i="0" u="none" baseline="0">
              <a:latin typeface="Arial"/>
              <a:ea typeface="Arial"/>
              <a:cs typeface="Arial"/>
            </a:rPr>
            <a:t>, is concerned with the governance of the process and ensuring that there is adequate and timely information produced from the 
process in order to support necessary management decisions. </a:t>
          </a:r>
          <a:r>
            <a:rPr lang="en-US" cap="none" sz="1000" b="1" i="0" u="none" baseline="0">
              <a:latin typeface="Arial"/>
              <a:ea typeface="Arial"/>
              <a:cs typeface="Arial"/>
            </a:rPr>
            <a:t>Level 4.5: External Integration</a:t>
          </a:r>
          <a:r>
            <a:rPr lang="en-US" cap="none" sz="1000" b="0" i="0" u="none" baseline="0">
              <a:latin typeface="Arial"/>
              <a:ea typeface="Arial"/>
              <a:cs typeface="Arial"/>
            </a:rPr>
            <a:t>, examines whether all the external interfaces and relationships between 
the discrete process and other processes have been established within the organisation. At this level, for IT service management, use of full ITIL terminology may be 
expected.
</a:t>
          </a:r>
          <a:r>
            <a:rPr lang="en-US" cap="none" sz="1000" b="1" i="0" u="none" baseline="0">
              <a:latin typeface="Arial"/>
              <a:ea typeface="Arial"/>
              <a:cs typeface="Arial"/>
            </a:rPr>
            <a:t>Level 5: Customer Interface</a:t>
          </a:r>
          <a:r>
            <a:rPr lang="en-US" cap="none" sz="1000" b="0" i="0" u="none" baseline="0">
              <a:latin typeface="Arial"/>
              <a:ea typeface="Arial"/>
              <a:cs typeface="Arial"/>
            </a:rPr>
            <a:t>, is primarily concerned with the on-going external review and validation of the process to ensure that it remains optimised towards meeting
the needs of the customer.
The goal of the self-assessment questionnaires is not to test whether there is complete conformance with ITIL. The aim is to give the self-assessing organisation an 
idea how well it is performing compared to ITIL  best practice. The questionnaire also aims to create awareness of management and control issues that may be 
addressed to improve the overall process capability.
</a:t>
          </a:r>
          <a:r>
            <a:rPr lang="en-US" cap="none" sz="1000" b="0" i="1" u="none" baseline="0">
              <a:latin typeface="Arial"/>
              <a:ea typeface="Arial"/>
              <a:cs typeface="Arial"/>
            </a:rPr>
            <a:t>Figure 1: The rationale of the self-assessment scoring system.</a:t>
          </a:r>
        </a:p>
      </xdr:txBody>
    </xdr:sp>
    <xdr:clientData/>
  </xdr:oneCellAnchor>
  <xdr:oneCellAnchor>
    <xdr:from>
      <xdr:col>0</xdr:col>
      <xdr:colOff>57150</xdr:colOff>
      <xdr:row>68</xdr:row>
      <xdr:rowOff>0</xdr:rowOff>
    </xdr:from>
    <xdr:ext cx="9201150" cy="4162425"/>
    <xdr:sp>
      <xdr:nvSpPr>
        <xdr:cNvPr id="2" name="TextBox 1"/>
        <xdr:cNvSpPr txBox="1">
          <a:spLocks noChangeArrowheads="1"/>
        </xdr:cNvSpPr>
      </xdr:nvSpPr>
      <xdr:spPr>
        <a:xfrm>
          <a:off x="57150" y="11010900"/>
          <a:ext cx="9201150" cy="416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Instructions:</a:t>
          </a:r>
          <a:r>
            <a:rPr lang="en-US" cap="none" sz="1000" b="0" i="0" u="none" baseline="0">
              <a:latin typeface="Arial"/>
              <a:ea typeface="Arial"/>
              <a:cs typeface="Arial"/>
            </a:rPr>
            <a:t>
Enter your contact details (in worksheet named 'Contact Details') so we can send you a comparison of your results against all other respondents     </a:t>
          </a:r>
          <a:r>
            <a:rPr lang="en-US" cap="none" sz="1000" b="0" i="0" u="none" baseline="0">
              <a:latin typeface="Arial"/>
              <a:ea typeface="Arial"/>
              <a:cs typeface="Arial"/>
            </a:rPr>
            <a:t>
after you submit your completed assessment.
Although we would prefer you to complete ALL assessments we will still process your data if you are only interested in a particular assessment and do not wish to complete the rest.
Every assessment worksheet begins with and introduction to that particular assessment.
If you scroll down the page you will come to the assessment itself - the assessment is not immediately after the introduction because you may want to print the worksheet off so we have designed it so every printed page will start and end at a convenient position for easy reading.
At the end of every assessment you will find a graph comparing your scores against the highest attainable.
Starting at Level 1: Pre-requisites, answer the questions with a Y (Yes) or a N (No) in the grey cells adjacent.
Each section has a </a:t>
          </a:r>
          <a:r>
            <a:rPr lang="en-US" cap="none" sz="1000" b="0" i="0" u="none" baseline="0">
              <a:latin typeface="Arial"/>
              <a:ea typeface="Arial"/>
              <a:cs typeface="Arial"/>
            </a:rPr>
            <a:t>minimum score to achieve before you move onto the next level</a:t>
          </a:r>
          <a:r>
            <a:rPr lang="en-US" cap="none" sz="1000" b="0" i="0" u="none" baseline="0">
              <a:latin typeface="Arial"/>
              <a:ea typeface="Arial"/>
              <a:cs typeface="Arial"/>
            </a:rPr>
            <a:t>.  You will be told you if you pass or fail a section.  If you do not reach the minimum requirement you can still complete the rest of the assessment to see if how well you fair in all section.  With this in mind the assessment requires honesty in its completion. There is nothing to be gained by presenting an outcome that is not based on true answers.
The grey cells are the only editable regions so you do not have to worry about changing/deleting anything you shouldn't.
Email your completed assessment to </a:t>
          </a:r>
          <a:r>
            <a:rPr lang="en-US" cap="none" sz="1000" b="0" i="0" u="none" baseline="0">
              <a:solidFill>
                <a:srgbClr val="3366FF"/>
              </a:solidFill>
              <a:latin typeface="Arial"/>
              <a:ea typeface="Arial"/>
              <a:cs typeface="Arial"/>
            </a:rPr>
            <a:t>Stephen Kent</a:t>
          </a:r>
          <a:r>
            <a:rPr lang="en-US" cap="none" sz="1000" b="0" i="0" u="none" baseline="0">
              <a:latin typeface="Arial"/>
              <a:ea typeface="Arial"/>
              <a:cs typeface="Arial"/>
            </a:rPr>
            <a:t>. Alternatively post it to: Stephen Kent, OGC, Research &amp; Guidance (WFD), Rosebery Court, ST. Andrews Business Park, Norwich NR70HS.</a:t>
          </a:r>
        </a:p>
      </xdr:txBody>
    </xdr:sp>
    <xdr:clientData/>
  </xdr:oneCellAnchor>
  <xdr:oneCellAnchor>
    <xdr:from>
      <xdr:col>3</xdr:col>
      <xdr:colOff>333375</xdr:colOff>
      <xdr:row>90</xdr:row>
      <xdr:rowOff>38100</xdr:rowOff>
    </xdr:from>
    <xdr:ext cx="828675" cy="200025"/>
    <xdr:sp>
      <xdr:nvSpPr>
        <xdr:cNvPr id="3" name="TextBox 3">
          <a:hlinkClick r:id="rId1"/>
        </xdr:cNvPr>
        <xdr:cNvSpPr txBox="1">
          <a:spLocks noChangeArrowheads="1"/>
        </xdr:cNvSpPr>
      </xdr:nvSpPr>
      <xdr:spPr>
        <a:xfrm>
          <a:off x="2162175" y="14611350"/>
          <a:ext cx="828675" cy="200025"/>
        </a:xfrm>
        <a:prstGeom prst="rect">
          <a:avLst/>
        </a:prstGeom>
        <a:noFill/>
        <a:ln w="9525" cmpd="sng">
          <a:noFill/>
        </a:ln>
      </xdr:spPr>
      <xdr:txBody>
        <a:bodyPr vertOverflow="clip" wrap="square">
          <a:spAutoFit/>
        </a:bodyPr>
        <a:p>
          <a:pPr algn="l">
            <a:defRPr/>
          </a:pPr>
          <a:r>
            <a:rPr lang="en-US" cap="none" sz="1000" b="0" i="0" u="none" baseline="0">
              <a:solidFill>
                <a:srgbClr val="3366FF"/>
              </a:solidFill>
              <a:latin typeface="Arial"/>
              <a:ea typeface="Arial"/>
              <a:cs typeface="Arial"/>
            </a:rPr>
            <a:t>Stephen Kent</a:t>
          </a:r>
        </a:p>
      </xdr:txBody>
    </xdr:sp>
    <xdr:clientData/>
  </xdr:oneCellAnchor>
  <xdr:twoCellAnchor>
    <xdr:from>
      <xdr:col>9</xdr:col>
      <xdr:colOff>571500</xdr:colOff>
      <xdr:row>61</xdr:row>
      <xdr:rowOff>76200</xdr:rowOff>
    </xdr:from>
    <xdr:to>
      <xdr:col>10</xdr:col>
      <xdr:colOff>590550</xdr:colOff>
      <xdr:row>64</xdr:row>
      <xdr:rowOff>133350</xdr:rowOff>
    </xdr:to>
    <xdr:sp>
      <xdr:nvSpPr>
        <xdr:cNvPr id="4" name="AutoShape 6"/>
        <xdr:cNvSpPr>
          <a:spLocks/>
        </xdr:cNvSpPr>
      </xdr:nvSpPr>
      <xdr:spPr>
        <a:xfrm>
          <a:off x="6410325" y="9953625"/>
          <a:ext cx="628650" cy="542925"/>
        </a:xfrm>
        <a:prstGeom prst="ellipse">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295275</xdr:colOff>
      <xdr:row>52</xdr:row>
      <xdr:rowOff>133350</xdr:rowOff>
    </xdr:from>
    <xdr:to>
      <xdr:col>12</xdr:col>
      <xdr:colOff>323850</xdr:colOff>
      <xdr:row>55</xdr:row>
      <xdr:rowOff>104775</xdr:rowOff>
    </xdr:to>
    <xdr:sp>
      <xdr:nvSpPr>
        <xdr:cNvPr id="5" name="AutoShape 7"/>
        <xdr:cNvSpPr>
          <a:spLocks/>
        </xdr:cNvSpPr>
      </xdr:nvSpPr>
      <xdr:spPr>
        <a:xfrm>
          <a:off x="7353300" y="8553450"/>
          <a:ext cx="638175"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238125</xdr:colOff>
      <xdr:row>44</xdr:row>
      <xdr:rowOff>142875</xdr:rowOff>
    </xdr:from>
    <xdr:to>
      <xdr:col>8</xdr:col>
      <xdr:colOff>304800</xdr:colOff>
      <xdr:row>47</xdr:row>
      <xdr:rowOff>28575</xdr:rowOff>
    </xdr:to>
    <xdr:sp>
      <xdr:nvSpPr>
        <xdr:cNvPr id="6" name="AutoShape 8"/>
        <xdr:cNvSpPr>
          <a:spLocks/>
        </xdr:cNvSpPr>
      </xdr:nvSpPr>
      <xdr:spPr>
        <a:xfrm>
          <a:off x="3895725" y="7267575"/>
          <a:ext cx="1285875" cy="371475"/>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476250</xdr:colOff>
      <xdr:row>53</xdr:row>
      <xdr:rowOff>152400</xdr:rowOff>
    </xdr:from>
    <xdr:to>
      <xdr:col>3</xdr:col>
      <xdr:colOff>409575</xdr:colOff>
      <xdr:row>56</xdr:row>
      <xdr:rowOff>123825</xdr:rowOff>
    </xdr:to>
    <xdr:sp>
      <xdr:nvSpPr>
        <xdr:cNvPr id="7" name="AutoShape 9"/>
        <xdr:cNvSpPr>
          <a:spLocks/>
        </xdr:cNvSpPr>
      </xdr:nvSpPr>
      <xdr:spPr>
        <a:xfrm>
          <a:off x="1695450" y="8734425"/>
          <a:ext cx="542925"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571500</xdr:colOff>
      <xdr:row>53</xdr:row>
      <xdr:rowOff>57150</xdr:rowOff>
    </xdr:from>
    <xdr:to>
      <xdr:col>3</xdr:col>
      <xdr:colOff>514350</xdr:colOff>
      <xdr:row>56</xdr:row>
      <xdr:rowOff>28575</xdr:rowOff>
    </xdr:to>
    <xdr:sp>
      <xdr:nvSpPr>
        <xdr:cNvPr id="8" name="AutoShape 10"/>
        <xdr:cNvSpPr>
          <a:spLocks/>
        </xdr:cNvSpPr>
      </xdr:nvSpPr>
      <xdr:spPr>
        <a:xfrm>
          <a:off x="1790700" y="8639175"/>
          <a:ext cx="552450"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57150</xdr:colOff>
      <xdr:row>52</xdr:row>
      <xdr:rowOff>133350</xdr:rowOff>
    </xdr:from>
    <xdr:to>
      <xdr:col>4</xdr:col>
      <xdr:colOff>0</xdr:colOff>
      <xdr:row>55</xdr:row>
      <xdr:rowOff>104775</xdr:rowOff>
    </xdr:to>
    <xdr:sp>
      <xdr:nvSpPr>
        <xdr:cNvPr id="9" name="AutoShape 11"/>
        <xdr:cNvSpPr>
          <a:spLocks/>
        </xdr:cNvSpPr>
      </xdr:nvSpPr>
      <xdr:spPr>
        <a:xfrm>
          <a:off x="1885950" y="8553450"/>
          <a:ext cx="552450"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19050</xdr:colOff>
      <xdr:row>49</xdr:row>
      <xdr:rowOff>66675</xdr:rowOff>
    </xdr:from>
    <xdr:to>
      <xdr:col>9</xdr:col>
      <xdr:colOff>600075</xdr:colOff>
      <xdr:row>61</xdr:row>
      <xdr:rowOff>142875</xdr:rowOff>
    </xdr:to>
    <xdr:sp>
      <xdr:nvSpPr>
        <xdr:cNvPr id="10" name="AutoShape 12"/>
        <xdr:cNvSpPr>
          <a:spLocks/>
        </xdr:cNvSpPr>
      </xdr:nvSpPr>
      <xdr:spPr>
        <a:xfrm>
          <a:off x="3067050" y="8001000"/>
          <a:ext cx="3371850" cy="20193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209550</xdr:colOff>
      <xdr:row>53</xdr:row>
      <xdr:rowOff>57150</xdr:rowOff>
    </xdr:from>
    <xdr:to>
      <xdr:col>12</xdr:col>
      <xdr:colOff>238125</xdr:colOff>
      <xdr:row>56</xdr:row>
      <xdr:rowOff>28575</xdr:rowOff>
    </xdr:to>
    <xdr:sp>
      <xdr:nvSpPr>
        <xdr:cNvPr id="11" name="AutoShape 13"/>
        <xdr:cNvSpPr>
          <a:spLocks/>
        </xdr:cNvSpPr>
      </xdr:nvSpPr>
      <xdr:spPr>
        <a:xfrm>
          <a:off x="7267575" y="8639175"/>
          <a:ext cx="638175"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390525</xdr:colOff>
      <xdr:row>53</xdr:row>
      <xdr:rowOff>152400</xdr:rowOff>
    </xdr:from>
    <xdr:to>
      <xdr:col>9</xdr:col>
      <xdr:colOff>238125</xdr:colOff>
      <xdr:row>58</xdr:row>
      <xdr:rowOff>76200</xdr:rowOff>
    </xdr:to>
    <xdr:sp>
      <xdr:nvSpPr>
        <xdr:cNvPr id="12" name="AutoShape 14"/>
        <xdr:cNvSpPr>
          <a:spLocks/>
        </xdr:cNvSpPr>
      </xdr:nvSpPr>
      <xdr:spPr>
        <a:xfrm>
          <a:off x="3438525" y="8734425"/>
          <a:ext cx="2638425" cy="733425"/>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409575</xdr:colOff>
      <xdr:row>60</xdr:row>
      <xdr:rowOff>104775</xdr:rowOff>
    </xdr:from>
    <xdr:to>
      <xdr:col>9</xdr:col>
      <xdr:colOff>257175</xdr:colOff>
      <xdr:row>63</xdr:row>
      <xdr:rowOff>47625</xdr:rowOff>
    </xdr:to>
    <xdr:sp>
      <xdr:nvSpPr>
        <xdr:cNvPr id="13" name="AutoShape 15"/>
        <xdr:cNvSpPr>
          <a:spLocks/>
        </xdr:cNvSpPr>
      </xdr:nvSpPr>
      <xdr:spPr>
        <a:xfrm>
          <a:off x="3457575" y="9820275"/>
          <a:ext cx="2638425" cy="428625"/>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476250</xdr:colOff>
      <xdr:row>54</xdr:row>
      <xdr:rowOff>76200</xdr:rowOff>
    </xdr:from>
    <xdr:to>
      <xdr:col>6</xdr:col>
      <xdr:colOff>142875</xdr:colOff>
      <xdr:row>56</xdr:row>
      <xdr:rowOff>19050</xdr:rowOff>
    </xdr:to>
    <xdr:sp>
      <xdr:nvSpPr>
        <xdr:cNvPr id="14" name="AutoShape 16"/>
        <xdr:cNvSpPr>
          <a:spLocks/>
        </xdr:cNvSpPr>
      </xdr:nvSpPr>
      <xdr:spPr>
        <a:xfrm>
          <a:off x="3524250" y="8820150"/>
          <a:ext cx="276225"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323850</xdr:colOff>
      <xdr:row>54</xdr:row>
      <xdr:rowOff>76200</xdr:rowOff>
    </xdr:from>
    <xdr:to>
      <xdr:col>6</xdr:col>
      <xdr:colOff>600075</xdr:colOff>
      <xdr:row>56</xdr:row>
      <xdr:rowOff>19050</xdr:rowOff>
    </xdr:to>
    <xdr:sp>
      <xdr:nvSpPr>
        <xdr:cNvPr id="15" name="AutoShape 17"/>
        <xdr:cNvSpPr>
          <a:spLocks/>
        </xdr:cNvSpPr>
      </xdr:nvSpPr>
      <xdr:spPr>
        <a:xfrm>
          <a:off x="3981450" y="8820150"/>
          <a:ext cx="276225"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171450</xdr:colOff>
      <xdr:row>54</xdr:row>
      <xdr:rowOff>76200</xdr:rowOff>
    </xdr:from>
    <xdr:to>
      <xdr:col>7</xdr:col>
      <xdr:colOff>447675</xdr:colOff>
      <xdr:row>56</xdr:row>
      <xdr:rowOff>19050</xdr:rowOff>
    </xdr:to>
    <xdr:sp>
      <xdr:nvSpPr>
        <xdr:cNvPr id="16" name="AutoShape 18"/>
        <xdr:cNvSpPr>
          <a:spLocks/>
        </xdr:cNvSpPr>
      </xdr:nvSpPr>
      <xdr:spPr>
        <a:xfrm>
          <a:off x="4438650" y="8820150"/>
          <a:ext cx="276225"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19050</xdr:colOff>
      <xdr:row>54</xdr:row>
      <xdr:rowOff>76200</xdr:rowOff>
    </xdr:from>
    <xdr:to>
      <xdr:col>8</xdr:col>
      <xdr:colOff>295275</xdr:colOff>
      <xdr:row>56</xdr:row>
      <xdr:rowOff>19050</xdr:rowOff>
    </xdr:to>
    <xdr:sp>
      <xdr:nvSpPr>
        <xdr:cNvPr id="17" name="AutoShape 19"/>
        <xdr:cNvSpPr>
          <a:spLocks/>
        </xdr:cNvSpPr>
      </xdr:nvSpPr>
      <xdr:spPr>
        <a:xfrm>
          <a:off x="4895850" y="8820150"/>
          <a:ext cx="276225"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476250</xdr:colOff>
      <xdr:row>54</xdr:row>
      <xdr:rowOff>76200</xdr:rowOff>
    </xdr:from>
    <xdr:to>
      <xdr:col>9</xdr:col>
      <xdr:colOff>142875</xdr:colOff>
      <xdr:row>56</xdr:row>
      <xdr:rowOff>19050</xdr:rowOff>
    </xdr:to>
    <xdr:sp>
      <xdr:nvSpPr>
        <xdr:cNvPr id="18" name="AutoShape 20"/>
        <xdr:cNvSpPr>
          <a:spLocks/>
        </xdr:cNvSpPr>
      </xdr:nvSpPr>
      <xdr:spPr>
        <a:xfrm>
          <a:off x="5353050" y="8820150"/>
          <a:ext cx="628650"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85725</xdr:colOff>
      <xdr:row>50</xdr:row>
      <xdr:rowOff>0</xdr:rowOff>
    </xdr:from>
    <xdr:to>
      <xdr:col>7</xdr:col>
      <xdr:colOff>457200</xdr:colOff>
      <xdr:row>52</xdr:row>
      <xdr:rowOff>38100</xdr:rowOff>
    </xdr:to>
    <xdr:sp>
      <xdr:nvSpPr>
        <xdr:cNvPr id="19" name="AutoShape 21"/>
        <xdr:cNvSpPr>
          <a:spLocks/>
        </xdr:cNvSpPr>
      </xdr:nvSpPr>
      <xdr:spPr>
        <a:xfrm>
          <a:off x="4352925" y="8096250"/>
          <a:ext cx="371475" cy="361950"/>
        </a:xfrm>
        <a:prstGeom prst="ellipse">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600075</xdr:colOff>
      <xdr:row>55</xdr:row>
      <xdr:rowOff>9525</xdr:rowOff>
    </xdr:from>
    <xdr:to>
      <xdr:col>5</xdr:col>
      <xdr:colOff>381000</xdr:colOff>
      <xdr:row>55</xdr:row>
      <xdr:rowOff>9525</xdr:rowOff>
    </xdr:to>
    <xdr:sp>
      <xdr:nvSpPr>
        <xdr:cNvPr id="20" name="AutoShape 22"/>
        <xdr:cNvSpPr>
          <a:spLocks/>
        </xdr:cNvSpPr>
      </xdr:nvSpPr>
      <xdr:spPr>
        <a:xfrm>
          <a:off x="2428875" y="8915400"/>
          <a:ext cx="10001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209550</xdr:colOff>
      <xdr:row>51</xdr:row>
      <xdr:rowOff>19050</xdr:rowOff>
    </xdr:from>
    <xdr:to>
      <xdr:col>5</xdr:col>
      <xdr:colOff>209550</xdr:colOff>
      <xdr:row>55</xdr:row>
      <xdr:rowOff>9525</xdr:rowOff>
    </xdr:to>
    <xdr:sp>
      <xdr:nvSpPr>
        <xdr:cNvPr id="21" name="AutoShape 23"/>
        <xdr:cNvSpPr>
          <a:spLocks/>
        </xdr:cNvSpPr>
      </xdr:nvSpPr>
      <xdr:spPr>
        <a:xfrm flipH="1">
          <a:off x="3257550" y="8277225"/>
          <a:ext cx="0" cy="6381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238125</xdr:colOff>
      <xdr:row>55</xdr:row>
      <xdr:rowOff>9525</xdr:rowOff>
    </xdr:from>
    <xdr:to>
      <xdr:col>11</xdr:col>
      <xdr:colOff>114300</xdr:colOff>
      <xdr:row>55</xdr:row>
      <xdr:rowOff>9525</xdr:rowOff>
    </xdr:to>
    <xdr:sp>
      <xdr:nvSpPr>
        <xdr:cNvPr id="22" name="AutoShape 24"/>
        <xdr:cNvSpPr>
          <a:spLocks/>
        </xdr:cNvSpPr>
      </xdr:nvSpPr>
      <xdr:spPr>
        <a:xfrm>
          <a:off x="6076950" y="8915400"/>
          <a:ext cx="10953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419100</xdr:colOff>
      <xdr:row>51</xdr:row>
      <xdr:rowOff>19050</xdr:rowOff>
    </xdr:from>
    <xdr:to>
      <xdr:col>9</xdr:col>
      <xdr:colOff>419100</xdr:colOff>
      <xdr:row>55</xdr:row>
      <xdr:rowOff>9525</xdr:rowOff>
    </xdr:to>
    <xdr:sp>
      <xdr:nvSpPr>
        <xdr:cNvPr id="23" name="AutoShape 25"/>
        <xdr:cNvSpPr>
          <a:spLocks/>
        </xdr:cNvSpPr>
      </xdr:nvSpPr>
      <xdr:spPr>
        <a:xfrm flipH="1">
          <a:off x="6257925" y="8277225"/>
          <a:ext cx="0" cy="6381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266700</xdr:colOff>
      <xdr:row>47</xdr:row>
      <xdr:rowOff>28575</xdr:rowOff>
    </xdr:from>
    <xdr:to>
      <xdr:col>7</xdr:col>
      <xdr:colOff>266700</xdr:colOff>
      <xdr:row>50</xdr:row>
      <xdr:rowOff>0</xdr:rowOff>
    </xdr:to>
    <xdr:sp>
      <xdr:nvSpPr>
        <xdr:cNvPr id="24" name="AutoShape 26"/>
        <xdr:cNvSpPr>
          <a:spLocks/>
        </xdr:cNvSpPr>
      </xdr:nvSpPr>
      <xdr:spPr>
        <a:xfrm flipH="1">
          <a:off x="4533900" y="7639050"/>
          <a:ext cx="0" cy="45720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266700</xdr:colOff>
      <xdr:row>58</xdr:row>
      <xdr:rowOff>76200</xdr:rowOff>
    </xdr:from>
    <xdr:to>
      <xdr:col>7</xdr:col>
      <xdr:colOff>266700</xdr:colOff>
      <xdr:row>60</xdr:row>
      <xdr:rowOff>114300</xdr:rowOff>
    </xdr:to>
    <xdr:sp>
      <xdr:nvSpPr>
        <xdr:cNvPr id="25" name="AutoShape 27"/>
        <xdr:cNvSpPr>
          <a:spLocks/>
        </xdr:cNvSpPr>
      </xdr:nvSpPr>
      <xdr:spPr>
        <a:xfrm flipH="1">
          <a:off x="4533900" y="9467850"/>
          <a:ext cx="0" cy="36195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238125</xdr:colOff>
      <xdr:row>49</xdr:row>
      <xdr:rowOff>133350</xdr:rowOff>
    </xdr:from>
    <xdr:to>
      <xdr:col>7</xdr:col>
      <xdr:colOff>28575</xdr:colOff>
      <xdr:row>51</xdr:row>
      <xdr:rowOff>19050</xdr:rowOff>
    </xdr:to>
    <xdr:sp>
      <xdr:nvSpPr>
        <xdr:cNvPr id="26" name="AutoShape 28"/>
        <xdr:cNvSpPr>
          <a:spLocks/>
        </xdr:cNvSpPr>
      </xdr:nvSpPr>
      <xdr:spPr>
        <a:xfrm>
          <a:off x="3286125" y="8067675"/>
          <a:ext cx="1009650" cy="209550"/>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1.5  Management intent</a:t>
          </a:r>
          <a:r>
            <a:rPr lang="en-US" cap="none" sz="1000" b="0" i="0" u="none" baseline="0">
              <a:solidFill>
                <a:srgbClr val="000000"/>
              </a:solidFill>
            </a:rPr>
            <a:t>
</a:t>
          </a:r>
        </a:p>
      </xdr:txBody>
    </xdr:sp>
    <xdr:clientData/>
  </xdr:twoCellAnchor>
  <xdr:twoCellAnchor>
    <xdr:from>
      <xdr:col>6</xdr:col>
      <xdr:colOff>447675</xdr:colOff>
      <xdr:row>52</xdr:row>
      <xdr:rowOff>104775</xdr:rowOff>
    </xdr:from>
    <xdr:to>
      <xdr:col>8</xdr:col>
      <xdr:colOff>142875</xdr:colOff>
      <xdr:row>53</xdr:row>
      <xdr:rowOff>123825</xdr:rowOff>
    </xdr:to>
    <xdr:sp>
      <xdr:nvSpPr>
        <xdr:cNvPr id="27" name="AutoShape 29"/>
        <xdr:cNvSpPr>
          <a:spLocks/>
        </xdr:cNvSpPr>
      </xdr:nvSpPr>
      <xdr:spPr>
        <a:xfrm>
          <a:off x="4105275" y="8524875"/>
          <a:ext cx="914400" cy="18097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2  Process Capability</a:t>
          </a:r>
          <a:r>
            <a:rPr lang="en-US" cap="none" sz="1000" b="0" i="0" u="none" baseline="0">
              <a:solidFill>
                <a:srgbClr val="000000"/>
              </a:solidFill>
            </a:rPr>
            <a:t>
</a:t>
          </a:r>
        </a:p>
      </xdr:txBody>
    </xdr:sp>
    <xdr:clientData/>
  </xdr:twoCellAnchor>
  <xdr:twoCellAnchor>
    <xdr:from>
      <xdr:col>6</xdr:col>
      <xdr:colOff>323850</xdr:colOff>
      <xdr:row>56</xdr:row>
      <xdr:rowOff>123825</xdr:rowOff>
    </xdr:from>
    <xdr:to>
      <xdr:col>8</xdr:col>
      <xdr:colOff>200025</xdr:colOff>
      <xdr:row>57</xdr:row>
      <xdr:rowOff>142875</xdr:rowOff>
    </xdr:to>
    <xdr:sp>
      <xdr:nvSpPr>
        <xdr:cNvPr id="28" name="AutoShape 30"/>
        <xdr:cNvSpPr>
          <a:spLocks/>
        </xdr:cNvSpPr>
      </xdr:nvSpPr>
      <xdr:spPr>
        <a:xfrm>
          <a:off x="3981450" y="9191625"/>
          <a:ext cx="1095375" cy="18097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2.5  Internal Integration</a:t>
          </a:r>
          <a:r>
            <a:rPr lang="en-US" cap="none" sz="1000" b="0" i="0" u="none" baseline="0">
              <a:solidFill>
                <a:srgbClr val="000000"/>
              </a:solidFill>
            </a:rPr>
            <a:t> 
</a:t>
          </a:r>
        </a:p>
      </xdr:txBody>
    </xdr:sp>
    <xdr:clientData/>
  </xdr:twoCellAnchor>
  <xdr:twoCellAnchor>
    <xdr:from>
      <xdr:col>7</xdr:col>
      <xdr:colOff>361950</xdr:colOff>
      <xdr:row>59</xdr:row>
      <xdr:rowOff>0</xdr:rowOff>
    </xdr:from>
    <xdr:to>
      <xdr:col>9</xdr:col>
      <xdr:colOff>238125</xdr:colOff>
      <xdr:row>60</xdr:row>
      <xdr:rowOff>28575</xdr:rowOff>
    </xdr:to>
    <xdr:sp>
      <xdr:nvSpPr>
        <xdr:cNvPr id="29" name="AutoShape 31"/>
        <xdr:cNvSpPr>
          <a:spLocks/>
        </xdr:cNvSpPr>
      </xdr:nvSpPr>
      <xdr:spPr>
        <a:xfrm>
          <a:off x="4629150" y="9553575"/>
          <a:ext cx="1447800" cy="190500"/>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4.5  External Integration</a:t>
          </a:r>
          <a:r>
            <a:rPr lang="en-US" cap="none" sz="1000" b="0" i="0" u="none" baseline="0">
              <a:solidFill>
                <a:srgbClr val="000000"/>
              </a:solidFill>
            </a:rPr>
            <a:t>
</a:t>
          </a:r>
        </a:p>
      </xdr:txBody>
    </xdr:sp>
    <xdr:clientData/>
  </xdr:twoCellAnchor>
  <xdr:twoCellAnchor>
    <xdr:from>
      <xdr:col>10</xdr:col>
      <xdr:colOff>266700</xdr:colOff>
      <xdr:row>46</xdr:row>
      <xdr:rowOff>0</xdr:rowOff>
    </xdr:from>
    <xdr:to>
      <xdr:col>10</xdr:col>
      <xdr:colOff>276225</xdr:colOff>
      <xdr:row>61</xdr:row>
      <xdr:rowOff>76200</xdr:rowOff>
    </xdr:to>
    <xdr:sp>
      <xdr:nvSpPr>
        <xdr:cNvPr id="30" name="AutoShape 32"/>
        <xdr:cNvSpPr>
          <a:spLocks/>
        </xdr:cNvSpPr>
      </xdr:nvSpPr>
      <xdr:spPr>
        <a:xfrm>
          <a:off x="6715125" y="7448550"/>
          <a:ext cx="9525" cy="25050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295275</xdr:colOff>
      <xdr:row>46</xdr:row>
      <xdr:rowOff>0</xdr:rowOff>
    </xdr:from>
    <xdr:to>
      <xdr:col>10</xdr:col>
      <xdr:colOff>257175</xdr:colOff>
      <xdr:row>46</xdr:row>
      <xdr:rowOff>0</xdr:rowOff>
    </xdr:to>
    <xdr:sp>
      <xdr:nvSpPr>
        <xdr:cNvPr id="31" name="AutoShape 33"/>
        <xdr:cNvSpPr>
          <a:spLocks/>
        </xdr:cNvSpPr>
      </xdr:nvSpPr>
      <xdr:spPr>
        <a:xfrm flipH="1">
          <a:off x="5172075" y="7448550"/>
          <a:ext cx="15335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114300</xdr:colOff>
      <xdr:row>53</xdr:row>
      <xdr:rowOff>123825</xdr:rowOff>
    </xdr:from>
    <xdr:to>
      <xdr:col>10</xdr:col>
      <xdr:colOff>600075</xdr:colOff>
      <xdr:row>54</xdr:row>
      <xdr:rowOff>142875</xdr:rowOff>
    </xdr:to>
    <xdr:sp>
      <xdr:nvSpPr>
        <xdr:cNvPr id="32" name="AutoShape 34"/>
        <xdr:cNvSpPr>
          <a:spLocks/>
        </xdr:cNvSpPr>
      </xdr:nvSpPr>
      <xdr:spPr>
        <a:xfrm>
          <a:off x="6562725" y="8705850"/>
          <a:ext cx="485775" cy="18097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3 Products
</a:t>
          </a:r>
        </a:p>
      </xdr:txBody>
    </xdr:sp>
    <xdr:clientData/>
  </xdr:twoCellAnchor>
  <xdr:twoCellAnchor>
    <xdr:from>
      <xdr:col>10</xdr:col>
      <xdr:colOff>457200</xdr:colOff>
      <xdr:row>59</xdr:row>
      <xdr:rowOff>9525</xdr:rowOff>
    </xdr:from>
    <xdr:to>
      <xdr:col>11</xdr:col>
      <xdr:colOff>400050</xdr:colOff>
      <xdr:row>61</xdr:row>
      <xdr:rowOff>57150</xdr:rowOff>
    </xdr:to>
    <xdr:sp>
      <xdr:nvSpPr>
        <xdr:cNvPr id="33" name="AutoShape 35"/>
        <xdr:cNvSpPr>
          <a:spLocks/>
        </xdr:cNvSpPr>
      </xdr:nvSpPr>
      <xdr:spPr>
        <a:xfrm>
          <a:off x="6905625" y="9563100"/>
          <a:ext cx="552450" cy="371475"/>
        </a:xfrm>
        <a:prstGeom prst="rect">
          <a:avLst/>
        </a:prstGeom>
        <a:noFill/>
        <a:ln w="9525"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5  Customer Interface</a:t>
          </a:r>
          <a:r>
            <a:rPr lang="en-US" cap="none" sz="1000" b="0" i="0" u="none" baseline="0">
              <a:solidFill>
                <a:srgbClr val="000000"/>
              </a:solidFill>
            </a:rPr>
            <a:t>
</a:t>
          </a:r>
        </a:p>
      </xdr:txBody>
    </xdr:sp>
    <xdr:clientData/>
  </xdr:twoCellAnchor>
  <xdr:twoCellAnchor>
    <xdr:from>
      <xdr:col>11</xdr:col>
      <xdr:colOff>114300</xdr:colOff>
      <xdr:row>53</xdr:row>
      <xdr:rowOff>152400</xdr:rowOff>
    </xdr:from>
    <xdr:to>
      <xdr:col>12</xdr:col>
      <xdr:colOff>152400</xdr:colOff>
      <xdr:row>56</xdr:row>
      <xdr:rowOff>123825</xdr:rowOff>
    </xdr:to>
    <xdr:sp>
      <xdr:nvSpPr>
        <xdr:cNvPr id="34" name="AutoShape 36"/>
        <xdr:cNvSpPr>
          <a:spLocks/>
        </xdr:cNvSpPr>
      </xdr:nvSpPr>
      <xdr:spPr>
        <a:xfrm>
          <a:off x="7172325" y="8734425"/>
          <a:ext cx="647700"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19050</xdr:colOff>
      <xdr:row>50</xdr:row>
      <xdr:rowOff>0</xdr:rowOff>
    </xdr:from>
    <xdr:to>
      <xdr:col>9</xdr:col>
      <xdr:colOff>323850</xdr:colOff>
      <xdr:row>51</xdr:row>
      <xdr:rowOff>19050</xdr:rowOff>
    </xdr:to>
    <xdr:sp>
      <xdr:nvSpPr>
        <xdr:cNvPr id="35" name="AutoShape 37"/>
        <xdr:cNvSpPr>
          <a:spLocks/>
        </xdr:cNvSpPr>
      </xdr:nvSpPr>
      <xdr:spPr>
        <a:xfrm>
          <a:off x="4895850" y="8096250"/>
          <a:ext cx="1266825" cy="18097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3.5  Quality Control</a:t>
          </a:r>
          <a:r>
            <a:rPr lang="en-US" cap="none" sz="1000" b="0" i="0" u="none" baseline="0">
              <a:solidFill>
                <a:srgbClr val="000000"/>
              </a:solidFill>
            </a:rPr>
            <a:t>
</a:t>
          </a:r>
        </a:p>
      </xdr:txBody>
    </xdr:sp>
    <xdr:clientData/>
  </xdr:twoCellAnchor>
  <xdr:twoCellAnchor>
    <xdr:from>
      <xdr:col>5</xdr:col>
      <xdr:colOff>209550</xdr:colOff>
      <xdr:row>51</xdr:row>
      <xdr:rowOff>19050</xdr:rowOff>
    </xdr:from>
    <xdr:to>
      <xdr:col>7</xdr:col>
      <xdr:colOff>85725</xdr:colOff>
      <xdr:row>51</xdr:row>
      <xdr:rowOff>19050</xdr:rowOff>
    </xdr:to>
    <xdr:sp>
      <xdr:nvSpPr>
        <xdr:cNvPr id="36" name="AutoShape 38"/>
        <xdr:cNvSpPr>
          <a:spLocks/>
        </xdr:cNvSpPr>
      </xdr:nvSpPr>
      <xdr:spPr>
        <a:xfrm>
          <a:off x="3257550" y="8277225"/>
          <a:ext cx="10953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447675</xdr:colOff>
      <xdr:row>51</xdr:row>
      <xdr:rowOff>19050</xdr:rowOff>
    </xdr:from>
    <xdr:to>
      <xdr:col>9</xdr:col>
      <xdr:colOff>409575</xdr:colOff>
      <xdr:row>51</xdr:row>
      <xdr:rowOff>19050</xdr:rowOff>
    </xdr:to>
    <xdr:sp>
      <xdr:nvSpPr>
        <xdr:cNvPr id="37" name="AutoShape 39"/>
        <xdr:cNvSpPr>
          <a:spLocks/>
        </xdr:cNvSpPr>
      </xdr:nvSpPr>
      <xdr:spPr>
        <a:xfrm>
          <a:off x="4714875" y="8277225"/>
          <a:ext cx="15335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600075</xdr:colOff>
      <xdr:row>45</xdr:row>
      <xdr:rowOff>76200</xdr:rowOff>
    </xdr:from>
    <xdr:to>
      <xdr:col>8</xdr:col>
      <xdr:colOff>38100</xdr:colOff>
      <xdr:row>46</xdr:row>
      <xdr:rowOff>47625</xdr:rowOff>
    </xdr:to>
    <xdr:sp>
      <xdr:nvSpPr>
        <xdr:cNvPr id="38" name="AutoShape 40"/>
        <xdr:cNvSpPr>
          <a:spLocks/>
        </xdr:cNvSpPr>
      </xdr:nvSpPr>
      <xdr:spPr>
        <a:xfrm>
          <a:off x="4257675" y="7362825"/>
          <a:ext cx="657225" cy="133350"/>
        </a:xfrm>
        <a:prstGeom prst="rect">
          <a:avLst/>
        </a:prstGeom>
        <a:solidFill>
          <a:srgbClr val="A6A6A6"/>
        </a:solidFill>
        <a:ln w="0" cmpd="sng">
          <a:noFill/>
        </a:ln>
      </xdr:spPr>
      <xdr:txBody>
        <a:bodyPr vertOverflow="clip" wrap="square" lIns="0" tIns="0" rIns="0" bIns="0"/>
        <a:p>
          <a:pPr algn="l">
            <a:defRPr/>
          </a:pPr>
          <a:r>
            <a:rPr lang="en-US" cap="none" sz="800" b="0" i="0" u="none" baseline="0">
              <a:solidFill>
                <a:srgbClr val="000000"/>
              </a:solidFill>
            </a:rPr>
            <a:t>Management</a:t>
          </a:r>
          <a:r>
            <a:rPr lang="en-US" cap="none" sz="1000" b="0" i="0" u="none" baseline="0">
              <a:solidFill>
                <a:srgbClr val="000000"/>
              </a:solidFill>
            </a:rPr>
            <a:t>
</a:t>
          </a:r>
        </a:p>
      </xdr:txBody>
    </xdr:sp>
    <xdr:clientData/>
  </xdr:twoCellAnchor>
  <xdr:twoCellAnchor>
    <xdr:from>
      <xdr:col>3</xdr:col>
      <xdr:colOff>600075</xdr:colOff>
      <xdr:row>53</xdr:row>
      <xdr:rowOff>0</xdr:rowOff>
    </xdr:from>
    <xdr:to>
      <xdr:col>5</xdr:col>
      <xdr:colOff>66675</xdr:colOff>
      <xdr:row>54</xdr:row>
      <xdr:rowOff>114300</xdr:rowOff>
    </xdr:to>
    <xdr:sp>
      <xdr:nvSpPr>
        <xdr:cNvPr id="39" name="AutoShape 41"/>
        <xdr:cNvSpPr>
          <a:spLocks/>
        </xdr:cNvSpPr>
      </xdr:nvSpPr>
      <xdr:spPr>
        <a:xfrm>
          <a:off x="2428875" y="8582025"/>
          <a:ext cx="685800" cy="27622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1 Prerequisites
</a:t>
          </a:r>
          <a:r>
            <a:rPr lang="en-US" cap="none" sz="1000" b="0" i="0" u="none" baseline="0">
              <a:solidFill>
                <a:srgbClr val="000000"/>
              </a:solidFill>
            </a:rPr>
            <a:t>
</a:t>
          </a:r>
        </a:p>
      </xdr:txBody>
    </xdr:sp>
    <xdr:clientData/>
  </xdr:twoCellAnchor>
  <xdr:twoCellAnchor>
    <xdr:from>
      <xdr:col>6</xdr:col>
      <xdr:colOff>323850</xdr:colOff>
      <xdr:row>61</xdr:row>
      <xdr:rowOff>47625</xdr:rowOff>
    </xdr:from>
    <xdr:to>
      <xdr:col>8</xdr:col>
      <xdr:colOff>381000</xdr:colOff>
      <xdr:row>63</xdr:row>
      <xdr:rowOff>0</xdr:rowOff>
    </xdr:to>
    <xdr:sp>
      <xdr:nvSpPr>
        <xdr:cNvPr id="40" name="AutoShape 42"/>
        <xdr:cNvSpPr>
          <a:spLocks/>
        </xdr:cNvSpPr>
      </xdr:nvSpPr>
      <xdr:spPr>
        <a:xfrm>
          <a:off x="3981450" y="9925050"/>
          <a:ext cx="1276350" cy="276225"/>
        </a:xfrm>
        <a:prstGeom prst="rect">
          <a:avLst/>
        </a:prstGeom>
        <a:solidFill>
          <a:srgbClr val="A6A6A6"/>
        </a:solidFill>
        <a:ln w="0" cmpd="sng">
          <a:noFill/>
        </a:ln>
      </xdr:spPr>
      <xdr:txBody>
        <a:bodyPr vertOverflow="clip" wrap="square" lIns="0" tIns="0" rIns="0" bIns="0"/>
        <a:p>
          <a:pPr algn="l">
            <a:defRPr/>
          </a:pPr>
          <a:r>
            <a:rPr lang="en-US" cap="none" sz="1000" b="0" i="0" u="none" baseline="0">
              <a:solidFill>
                <a:srgbClr val="000000"/>
              </a:solidFill>
            </a:rPr>
            <a:t>Other Processes
</a:t>
          </a:r>
        </a:p>
      </xdr:txBody>
    </xdr:sp>
    <xdr:clientData/>
  </xdr:twoCellAnchor>
  <xdr:twoCellAnchor>
    <xdr:from>
      <xdr:col>10</xdr:col>
      <xdr:colOff>0</xdr:colOff>
      <xdr:row>62</xdr:row>
      <xdr:rowOff>66675</xdr:rowOff>
    </xdr:from>
    <xdr:to>
      <xdr:col>10</xdr:col>
      <xdr:colOff>571500</xdr:colOff>
      <xdr:row>63</xdr:row>
      <xdr:rowOff>142875</xdr:rowOff>
    </xdr:to>
    <xdr:sp>
      <xdr:nvSpPr>
        <xdr:cNvPr id="41" name="AutoShape 43"/>
        <xdr:cNvSpPr>
          <a:spLocks/>
        </xdr:cNvSpPr>
      </xdr:nvSpPr>
      <xdr:spPr>
        <a:xfrm>
          <a:off x="6448425" y="10106025"/>
          <a:ext cx="571500" cy="238125"/>
        </a:xfrm>
        <a:prstGeom prst="rect">
          <a:avLst/>
        </a:prstGeom>
        <a:solidFill>
          <a:srgbClr val="A6A6A6"/>
        </a:solidFill>
        <a:ln w="0" cmpd="sng">
          <a:noFill/>
        </a:ln>
      </xdr:spPr>
      <xdr:txBody>
        <a:bodyPr vertOverflow="clip" wrap="square" lIns="0" tIns="0" rIns="0" bIns="0"/>
        <a:p>
          <a:pPr algn="l">
            <a:defRPr/>
          </a:pPr>
          <a:r>
            <a:rPr lang="en-US" cap="none" sz="1000" b="0" i="0" u="none" baseline="0">
              <a:solidFill>
                <a:srgbClr val="000000"/>
              </a:solidFill>
            </a:rPr>
            <a:t>Customer
</a:t>
          </a:r>
        </a:p>
      </xdr:txBody>
    </xdr:sp>
    <xdr:clientData/>
  </xdr:twoCellAnchor>
  <xdr:twoCellAnchor>
    <xdr:from>
      <xdr:col>7</xdr:col>
      <xdr:colOff>381000</xdr:colOff>
      <xdr:row>47</xdr:row>
      <xdr:rowOff>133350</xdr:rowOff>
    </xdr:from>
    <xdr:to>
      <xdr:col>9</xdr:col>
      <xdr:colOff>438150</xdr:colOff>
      <xdr:row>49</xdr:row>
      <xdr:rowOff>0</xdr:rowOff>
    </xdr:to>
    <xdr:sp>
      <xdr:nvSpPr>
        <xdr:cNvPr id="42" name="AutoShape 44"/>
        <xdr:cNvSpPr>
          <a:spLocks/>
        </xdr:cNvSpPr>
      </xdr:nvSpPr>
      <xdr:spPr>
        <a:xfrm>
          <a:off x="4648200" y="7743825"/>
          <a:ext cx="1628775" cy="190500"/>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4  Managament information</a:t>
          </a:r>
          <a:r>
            <a:rPr lang="en-US" cap="none" sz="10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0</xdr:row>
      <xdr:rowOff>114300</xdr:rowOff>
    </xdr:from>
    <xdr:to>
      <xdr:col>5</xdr:col>
      <xdr:colOff>66675</xdr:colOff>
      <xdr:row>11</xdr:row>
      <xdr:rowOff>66675</xdr:rowOff>
    </xdr:to>
    <xdr:sp>
      <xdr:nvSpPr>
        <xdr:cNvPr id="1" name="Rectangle 1"/>
        <xdr:cNvSpPr>
          <a:spLocks/>
        </xdr:cNvSpPr>
      </xdr:nvSpPr>
      <xdr:spPr>
        <a:xfrm>
          <a:off x="561975" y="114300"/>
          <a:ext cx="5153025" cy="2105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3</xdr:row>
      <xdr:rowOff>0</xdr:rowOff>
    </xdr:from>
    <xdr:ext cx="5076825" cy="6038850"/>
    <xdr:sp>
      <xdr:nvSpPr>
        <xdr:cNvPr id="1" name="TextBox 13"/>
        <xdr:cNvSpPr txBox="1">
          <a:spLocks noChangeArrowheads="1"/>
        </xdr:cNvSpPr>
      </xdr:nvSpPr>
      <xdr:spPr>
        <a:xfrm>
          <a:off x="276225" y="485775"/>
          <a:ext cx="5076825" cy="6038850"/>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Configuration Management  </a:t>
          </a:r>
          <a:r>
            <a:rPr lang="en-US" cap="none" sz="1000" b="0" i="0" u="none" baseline="0">
              <a:latin typeface="Arial"/>
              <a:ea typeface="Arial"/>
              <a:cs typeface="Arial"/>
            </a:rPr>
            <a:t>
The scope of configuration management is assumed to be such that all Configuration Items (CIs) used in the provision of live service (production) are, as a minimum set, subject to the discipline of configuration management. 
Software Control &amp; Distribution is subsumed into release management. The logical control of software items, including packages, throughout their lifecycle is under software configuration control. A Definitive Software Library (DSL) may be set up and maintained in order to maintain control over original software. 
Configuration management provides direct control over IT assets and the ability to deliver quality IT services economically. 
All components of the IT infrastructure should be registered in the Configuration Management Database (CMDB). The responsibilities of configuration management with regard to the CMDB are: 
     - identification 
     - control 
     - status accounting 
     - verification. 
The scope of configuration management is assumed to include: 
    - physical client and server hardware products and versions 
    - operating system software products and versions 
    - application development software products and versions 
    - technical architecture product sets and versions as they are defined and introduced 
    - live documentation 
    - networking products and versions 
    - live application products and versions 
    - definitions of packages of software releases 
    - definitions of hardware base configurations 
    - configuration item standards and definitions. </a:t>
          </a:r>
        </a:p>
      </xdr:txBody>
    </xdr:sp>
    <xdr:clientData/>
  </xdr:oneCellAnchor>
  <xdr:twoCellAnchor>
    <xdr:from>
      <xdr:col>0</xdr:col>
      <xdr:colOff>0</xdr:colOff>
      <xdr:row>126</xdr:row>
      <xdr:rowOff>38100</xdr:rowOff>
    </xdr:from>
    <xdr:to>
      <xdr:col>5</xdr:col>
      <xdr:colOff>38100</xdr:colOff>
      <xdr:row>167</xdr:row>
      <xdr:rowOff>57150</xdr:rowOff>
    </xdr:to>
    <xdr:graphicFrame>
      <xdr:nvGraphicFramePr>
        <xdr:cNvPr id="2" name="Chart 14"/>
        <xdr:cNvGraphicFramePr/>
      </xdr:nvGraphicFramePr>
      <xdr:xfrm>
        <a:off x="0" y="27555825"/>
        <a:ext cx="5715000" cy="6657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xdr:row>
      <xdr:rowOff>28575</xdr:rowOff>
    </xdr:from>
    <xdr:ext cx="5695950" cy="6029325"/>
    <xdr:sp>
      <xdr:nvSpPr>
        <xdr:cNvPr id="1" name="TextBox 1"/>
        <xdr:cNvSpPr txBox="1">
          <a:spLocks noChangeArrowheads="1"/>
        </xdr:cNvSpPr>
      </xdr:nvSpPr>
      <xdr:spPr>
        <a:xfrm>
          <a:off x="47625" y="190500"/>
          <a:ext cx="5695950" cy="6029325"/>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Service Desk </a:t>
          </a:r>
          <a:r>
            <a:rPr lang="en-US" cap="none" sz="1000" b="0" i="0" u="none" baseline="0">
              <a:latin typeface="Arial"/>
              <a:ea typeface="Arial"/>
              <a:cs typeface="Arial"/>
            </a:rPr>
            <a:t> 
The Service Desk provides the primary window for customer and user contact with the service organisation on a day-to-day basis. The Service Desk may be responsible for a number of discrete functions within the support organisation, including: 
</a:t>
          </a:r>
          <a:r>
            <a:rPr lang="en-US" cap="none" sz="1000" b="1" i="0" u="none" baseline="0">
              <a:latin typeface="Arial"/>
              <a:ea typeface="Arial"/>
              <a:cs typeface="Arial"/>
            </a:rPr>
            <a:t>Incident Control:</a:t>
          </a:r>
          <a:r>
            <a:rPr lang="en-US" cap="none" sz="1000" b="0" i="0" u="none" baseline="0">
              <a:latin typeface="Arial"/>
              <a:ea typeface="Arial"/>
              <a:cs typeface="Arial"/>
            </a:rPr>
            <a:t> 
This is the provision of first-line incident support including the initial receipt / handling of incidents / calls, investigation and comparison against problems and known errors and either direct resolution (via actions or advice) of the incident or progression to the Problem Management process as a problem. It may be deemed appropriate to make a further distinction between calls and incidents, particularly when there are systems management tools providing a level of automated service monitoring. Incidents may be recognised by other functions (e.g. computer operations). The Service Desk should own the incident control process and monitor progress on all incidents regardless of origin. 
</a:t>
          </a:r>
          <a:r>
            <a:rPr lang="en-US" cap="none" sz="1000" b="1" i="0" u="none" baseline="0">
              <a:latin typeface="Arial"/>
              <a:ea typeface="Arial"/>
              <a:cs typeface="Arial"/>
            </a:rPr>
            <a:t>User / Service Delivery Interface: </a:t>
          </a:r>
          <a:r>
            <a:rPr lang="en-US" cap="none" sz="1000" b="0" i="0" u="none" baseline="0">
              <a:latin typeface="Arial"/>
              <a:ea typeface="Arial"/>
              <a:cs typeface="Arial"/>
            </a:rPr>
            <a:t> 
The Service Desk forms the main day-to-day interface between Service Delivery and the users. While the main vehicle of communication is incident control, the Service Desk also provides a contact point for enquiries on general service issues (including advice on progress on prior reported incidents / problems) and the dissemination of relevant information (e.g. via bulletins, system messages, etc.) 
</a:t>
          </a:r>
          <a:r>
            <a:rPr lang="en-US" cap="none" sz="1000" b="1" i="0" u="none" baseline="0">
              <a:latin typeface="Arial"/>
              <a:ea typeface="Arial"/>
              <a:cs typeface="Arial"/>
            </a:rPr>
            <a:t>Handling Business Support Requests:</a:t>
          </a:r>
          <a:r>
            <a:rPr lang="en-US" cap="none" sz="1000" b="0" i="0" u="none" baseline="0">
              <a:latin typeface="Arial"/>
              <a:ea typeface="Arial"/>
              <a:cs typeface="Arial"/>
            </a:rPr>
            <a:t>  
In some circumstances, it may be unclear where the cause of a user 'problem' has arisen, e.g. through anomalies in the business process or the system. Either way, the user requires assistance and the Service Desk may liase with the business unit contact resulting in the issue of a business instruction. 
</a:t>
          </a:r>
          <a:r>
            <a:rPr lang="en-US" cap="none" sz="1000" b="1" i="0" u="none" baseline="0">
              <a:latin typeface="Arial"/>
              <a:ea typeface="Arial"/>
              <a:cs typeface="Arial"/>
            </a:rPr>
            <a:t>Production of Related Management Information:</a:t>
          </a:r>
          <a:r>
            <a:rPr lang="en-US" cap="none" sz="1000" b="0" i="0" u="none" baseline="0">
              <a:latin typeface="Arial"/>
              <a:ea typeface="Arial"/>
              <a:cs typeface="Arial"/>
            </a:rPr>
            <a:t>  
While much of the overall management information may be produced by Problem Management, the Service Desk's knowledge of incidents means that they are ideally placed to contribute to (or directly provide) relevant management information - particularly in terms of user perceptions of Service Delivery performance. 
</a:t>
          </a:r>
        </a:p>
      </xdr:txBody>
    </xdr:sp>
    <xdr:clientData/>
  </xdr:oneCellAnchor>
  <xdr:twoCellAnchor>
    <xdr:from>
      <xdr:col>1</xdr:col>
      <xdr:colOff>9525</xdr:colOff>
      <xdr:row>142</xdr:row>
      <xdr:rowOff>0</xdr:rowOff>
    </xdr:from>
    <xdr:to>
      <xdr:col>4</xdr:col>
      <xdr:colOff>209550</xdr:colOff>
      <xdr:row>175</xdr:row>
      <xdr:rowOff>28575</xdr:rowOff>
    </xdr:to>
    <xdr:graphicFrame>
      <xdr:nvGraphicFramePr>
        <xdr:cNvPr id="2" name="Chart 3"/>
        <xdr:cNvGraphicFramePr/>
      </xdr:nvGraphicFramePr>
      <xdr:xfrm>
        <a:off x="180975" y="27355800"/>
        <a:ext cx="5400675" cy="5372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2</xdr:row>
      <xdr:rowOff>0</xdr:rowOff>
    </xdr:from>
    <xdr:ext cx="5381625" cy="7553325"/>
    <xdr:sp>
      <xdr:nvSpPr>
        <xdr:cNvPr id="1" name="TextBox 2"/>
        <xdr:cNvSpPr txBox="1">
          <a:spLocks noChangeArrowheads="1"/>
        </xdr:cNvSpPr>
      </xdr:nvSpPr>
      <xdr:spPr>
        <a:xfrm>
          <a:off x="276225" y="323850"/>
          <a:ext cx="5381625" cy="7553325"/>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Release Management  </a:t>
          </a:r>
          <a:r>
            <a:rPr lang="en-US" cap="none" sz="1000" b="0" i="0" u="none" baseline="0">
              <a:latin typeface="Arial"/>
              <a:ea typeface="Arial"/>
              <a:cs typeface="Arial"/>
            </a:rPr>
            <a:t>
Release management encompasses software control &amp; distribution and is therefore closely allied with configuration management. In the wider context, configuration management focuses on the logical control of IT infrastructure components (configuration items, or CIs), registered on a configuration management database. Within configuration management, software control &amp; distribution is responsible for the physical storage, distribution, and implementation of software items. Software control &amp; distribution also ensures that only correctly authorised versions of software are actually brought into use within the production environment. Software is a valuable asset, and its release must be controlled effectively in order to ensure that the efficiency and effectiveness of the business is not compromised. 
The scope of software control &amp; distribution is assumed to be: 
</a:t>
          </a:r>
          <a:r>
            <a:rPr lang="en-US" cap="none" sz="1000" b="1" i="0" u="none" baseline="0">
              <a:latin typeface="Arial"/>
              <a:ea typeface="Arial"/>
              <a:cs typeface="Arial"/>
            </a:rPr>
            <a:t>Control of Definitive Software Library:  </a:t>
          </a:r>
          <a:r>
            <a:rPr lang="en-US" cap="none" sz="1000" b="0" i="0" u="none" baseline="0">
              <a:latin typeface="Arial"/>
              <a:ea typeface="Arial"/>
              <a:cs typeface="Arial"/>
            </a:rPr>
            <a:t>
This covers the establishment and operation of a secure logical software library (in one or more physical locations) which holds all accepted software configuration items in a definitive quality controlled form. 
</a:t>
          </a:r>
          <a:r>
            <a:rPr lang="en-US" cap="none" sz="1000" b="1" i="0" u="none" baseline="0">
              <a:latin typeface="Arial"/>
              <a:ea typeface="Arial"/>
              <a:cs typeface="Arial"/>
            </a:rPr>
            <a:t>Release into Test / Live Environment:  </a:t>
          </a:r>
          <a:r>
            <a:rPr lang="en-US" cap="none" sz="1000" b="0" i="0" u="none" baseline="0">
              <a:latin typeface="Arial"/>
              <a:ea typeface="Arial"/>
              <a:cs typeface="Arial"/>
            </a:rPr>
            <a:t>
This covers the build of software releases from source items in the definitive software library, selected by reference to the configuration management database. 
</a:t>
          </a:r>
          <a:r>
            <a:rPr lang="en-US" cap="none" sz="1000" b="1" i="0" u="none" baseline="0">
              <a:latin typeface="Arial"/>
              <a:ea typeface="Arial"/>
              <a:cs typeface="Arial"/>
            </a:rPr>
            <a:t>Distribution of Software:  </a:t>
          </a:r>
          <a:r>
            <a:rPr lang="en-US" cap="none" sz="1000" b="0" i="0" u="none" baseline="0">
              <a:latin typeface="Arial"/>
              <a:ea typeface="Arial"/>
              <a:cs typeface="Arial"/>
            </a:rPr>
            <a:t>
This is the process of copying the releases from the build environment into test and, later, live environments. Live environments may be centralised (as in typical mainframe systems) or distributed (e.g. LANs / WANs). 
</a:t>
          </a:r>
          <a:r>
            <a:rPr lang="en-US" cap="none" sz="1000" b="1" i="0" u="none" baseline="0">
              <a:latin typeface="Arial"/>
              <a:ea typeface="Arial"/>
              <a:cs typeface="Arial"/>
            </a:rPr>
            <a:t>Software Implementation:  </a:t>
          </a:r>
          <a:r>
            <a:rPr lang="en-US" cap="none" sz="1000" b="0" i="0" u="none" baseline="0">
              <a:latin typeface="Arial"/>
              <a:ea typeface="Arial"/>
              <a:cs typeface="Arial"/>
            </a:rPr>
            <a:t>
This is the process of bringing the software into live use at the target locations. 
It is important to recognise that the scope extends beyond applications software, i.e. it includes control of: 
    - operating system software products and versions  
    - application development software products and versions (developed in-house or bought in)
    - technical architecture product sets and versions as they are defined and introduced  
    - networking products and versions  
    - live application products and versions.  
</a:t>
          </a:r>
        </a:p>
      </xdr:txBody>
    </xdr:sp>
    <xdr:clientData/>
  </xdr:oneCellAnchor>
  <xdr:twoCellAnchor>
    <xdr:from>
      <xdr:col>0</xdr:col>
      <xdr:colOff>66675</xdr:colOff>
      <xdr:row>130</xdr:row>
      <xdr:rowOff>76200</xdr:rowOff>
    </xdr:from>
    <xdr:to>
      <xdr:col>4</xdr:col>
      <xdr:colOff>552450</xdr:colOff>
      <xdr:row>163</xdr:row>
      <xdr:rowOff>123825</xdr:rowOff>
    </xdr:to>
    <xdr:graphicFrame>
      <xdr:nvGraphicFramePr>
        <xdr:cNvPr id="2" name="Chart 3"/>
        <xdr:cNvGraphicFramePr/>
      </xdr:nvGraphicFramePr>
      <xdr:xfrm>
        <a:off x="66675" y="27079575"/>
        <a:ext cx="5724525" cy="53911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4</xdr:row>
      <xdr:rowOff>0</xdr:rowOff>
    </xdr:from>
    <xdr:ext cx="5229225" cy="5524500"/>
    <xdr:sp>
      <xdr:nvSpPr>
        <xdr:cNvPr id="1" name="TextBox 2"/>
        <xdr:cNvSpPr txBox="1">
          <a:spLocks noChangeArrowheads="1"/>
        </xdr:cNvSpPr>
      </xdr:nvSpPr>
      <xdr:spPr>
        <a:xfrm>
          <a:off x="276225" y="647700"/>
          <a:ext cx="5229225" cy="5524500"/>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Problem Management  </a:t>
          </a:r>
          <a:r>
            <a:rPr lang="en-US" cap="none" sz="1000" b="0" i="0" u="none" baseline="0">
              <a:latin typeface="Arial"/>
              <a:ea typeface="Arial"/>
              <a:cs typeface="Arial"/>
            </a:rPr>
            <a:t>
The scope of problem management is assumed to be: 
</a:t>
          </a:r>
          <a:r>
            <a:rPr lang="en-US" cap="none" sz="1000" b="1" i="0" u="none" baseline="0">
              <a:latin typeface="Arial"/>
              <a:ea typeface="Arial"/>
              <a:cs typeface="Arial"/>
            </a:rPr>
            <a:t>Incident Control: </a:t>
          </a:r>
          <a:r>
            <a:rPr lang="en-US" cap="none" sz="1000" b="0" i="0" u="none" baseline="0">
              <a:latin typeface="Arial"/>
              <a:ea typeface="Arial"/>
              <a:cs typeface="Arial"/>
            </a:rPr>
            <a:t>
Within the overall incident control process, problem management is responsible for second level incident control. Typically, this consists of managing difficult or significant incidents which either cannot be resolved by first level support areas (such as the Service Desk, Computer Operations or Network Control) or would require a degree or extent of involvement which would not be realistic for control sections with other pressing priorities / demands. 
</a:t>
          </a:r>
          <a:r>
            <a:rPr lang="en-US" cap="none" sz="1000" b="1" i="0" u="none" baseline="0">
              <a:latin typeface="Arial"/>
              <a:ea typeface="Arial"/>
              <a:cs typeface="Arial"/>
            </a:rPr>
            <a:t>Problem Control: </a:t>
          </a:r>
          <a:r>
            <a:rPr lang="en-US" cap="none" sz="1000" b="0" i="0" u="none" baseline="0">
              <a:latin typeface="Arial"/>
              <a:ea typeface="Arial"/>
              <a:cs typeface="Arial"/>
            </a:rPr>
            <a:t>
The identification of the cause of incidents (problems), and either progressing to known errors (problems caused by errors / faults in configuration items) or resolution by taking corrective action if the cause is not an error / fault in a configuration item (e.g. a user mistake, or incorrect action due to lack of training). 
</a:t>
          </a:r>
          <a:r>
            <a:rPr lang="en-US" cap="none" sz="1000" b="1" i="0" u="none" baseline="0">
              <a:latin typeface="Arial"/>
              <a:ea typeface="Arial"/>
              <a:cs typeface="Arial"/>
            </a:rPr>
            <a:t>Error Control:  </a:t>
          </a:r>
          <a:r>
            <a:rPr lang="en-US" cap="none" sz="1000" b="0" i="0" u="none" baseline="0">
              <a:latin typeface="Arial"/>
              <a:ea typeface="Arial"/>
              <a:cs typeface="Arial"/>
            </a:rPr>
            <a:t>
The correction of configuration items to remove errors / faults, and the overall management of known errors whilst they remain unresolved and until they are eliminated by the successful implementation of a change under the control of the Change Management process. 
</a:t>
          </a:r>
          <a:r>
            <a:rPr lang="en-US" cap="none" sz="1000" b="1" i="0" u="none" baseline="0">
              <a:latin typeface="Arial"/>
              <a:ea typeface="Arial"/>
              <a:cs typeface="Arial"/>
            </a:rPr>
            <a:t>Proactive Problem Prevention:  </a:t>
          </a:r>
          <a:r>
            <a:rPr lang="en-US" cap="none" sz="1000" b="0" i="0" u="none" baseline="0">
              <a:latin typeface="Arial"/>
              <a:ea typeface="Arial"/>
              <a:cs typeface="Arial"/>
            </a:rPr>
            <a:t>
The monitoring and analysis of the problem environment and the provision of information for proactive measures to improve service quality. This includes the identification of 'fragile' components (by analysis of incidents, problems and known errors), highlighting the potential for and prevention of errors in one system recurring in other systems, identification of any other trends (e.g. a gradual increase in problematic changes from one area of the organisation).
</a:t>
          </a:r>
          <a:r>
            <a:rPr lang="en-US" cap="none" sz="1000" b="1" i="0" u="none" baseline="0">
              <a:latin typeface="Arial"/>
              <a:ea typeface="Arial"/>
              <a:cs typeface="Arial"/>
            </a:rPr>
            <a:t>Production of Related Management Information: </a:t>
          </a:r>
          <a:r>
            <a:rPr lang="en-US" cap="none" sz="1000" b="0" i="0" u="none" baseline="0">
              <a:latin typeface="Arial"/>
              <a:ea typeface="Arial"/>
              <a:cs typeface="Arial"/>
            </a:rPr>
            <a:t>
Overall management information related to problem management, integrated with incident control management information produced by the Service Desk. 
</a:t>
          </a:r>
        </a:p>
      </xdr:txBody>
    </xdr:sp>
    <xdr:clientData/>
  </xdr:oneCellAnchor>
  <xdr:twoCellAnchor>
    <xdr:from>
      <xdr:col>1</xdr:col>
      <xdr:colOff>0</xdr:colOff>
      <xdr:row>123</xdr:row>
      <xdr:rowOff>19050</xdr:rowOff>
    </xdr:from>
    <xdr:to>
      <xdr:col>5</xdr:col>
      <xdr:colOff>533400</xdr:colOff>
      <xdr:row>154</xdr:row>
      <xdr:rowOff>57150</xdr:rowOff>
    </xdr:to>
    <xdr:graphicFrame>
      <xdr:nvGraphicFramePr>
        <xdr:cNvPr id="2" name="Chart 3"/>
        <xdr:cNvGraphicFramePr/>
      </xdr:nvGraphicFramePr>
      <xdr:xfrm>
        <a:off x="171450" y="28432125"/>
        <a:ext cx="5457825" cy="50577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1</xdr:row>
      <xdr:rowOff>0</xdr:rowOff>
    </xdr:from>
    <xdr:ext cx="5534025" cy="8439150"/>
    <xdr:sp>
      <xdr:nvSpPr>
        <xdr:cNvPr id="1" name="TextBox 2"/>
        <xdr:cNvSpPr txBox="1">
          <a:spLocks noChangeArrowheads="1"/>
        </xdr:cNvSpPr>
      </xdr:nvSpPr>
      <xdr:spPr>
        <a:xfrm>
          <a:off x="276225" y="161925"/>
          <a:ext cx="5534025" cy="8439150"/>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Change Management</a:t>
          </a:r>
          <a:r>
            <a:rPr lang="en-US" cap="none" sz="1000" b="0" i="0" u="none" baseline="0">
              <a:latin typeface="Arial"/>
              <a:ea typeface="Arial"/>
              <a:cs typeface="Arial"/>
            </a:rPr>
            <a:t>
The purpose of change management is to ensure that potential changes to IT service components are reviewed in terms of their efficacy to meet business requirements, and that their impact is evaluated. 
</a:t>
          </a:r>
          <a:r>
            <a:rPr lang="en-US" cap="none" sz="1000" b="1" i="0" u="none" baseline="0">
              <a:latin typeface="Arial"/>
              <a:ea typeface="Arial"/>
              <a:cs typeface="Arial"/>
            </a:rPr>
            <a:t>Better change management practices include: </a:t>
          </a:r>
          <a:r>
            <a:rPr lang="en-US" cap="none" sz="1000" b="0" i="0" u="none" baseline="0">
              <a:latin typeface="Arial"/>
              <a:ea typeface="Arial"/>
              <a:cs typeface="Arial"/>
            </a:rPr>
            <a:t>
 - facilitating the introduction of all types of change via simple, clear and effective procedures and                                          tools across the various environments 
 - progressing changes on the basis of sound business and technological cases 
assessing all changes for impact on the business and IT assets 
 - providing a framework within which those initiating changes may retain accountability for the actual work content 
 - supporting project management and co-ordination 
 - ensuring the feasibility of all proposed changes 
 - preventing the introduction of changes which represent an unacceptable risk to the reliable delivery of services 
 - preventing the introduction of unauthorized changes. 
</a:t>
          </a:r>
          <a:r>
            <a:rPr lang="en-US" cap="none" sz="1000" b="1" i="0" u="none" baseline="0">
              <a:latin typeface="Arial"/>
              <a:ea typeface="Arial"/>
              <a:cs typeface="Arial"/>
            </a:rPr>
            <a:t>Change management assumption: </a:t>
          </a:r>
          <a:r>
            <a:rPr lang="en-US" cap="none" sz="1000" b="0" i="0" u="none" baseline="0">
              <a:latin typeface="Arial"/>
              <a:ea typeface="Arial"/>
              <a:cs typeface="Arial"/>
            </a:rPr>
            <a:t>
The scope of change management is assumed to be such that all changes to registered configuration items, including: hardware and software products and versions used in the provision of IT services, and the inclusion of new items into the live or development environments, will be subject to change control procedures. 
</a:t>
          </a:r>
        </a:p>
      </xdr:txBody>
    </xdr:sp>
    <xdr:clientData/>
  </xdr:oneCellAnchor>
  <xdr:twoCellAnchor>
    <xdr:from>
      <xdr:col>1</xdr:col>
      <xdr:colOff>85725</xdr:colOff>
      <xdr:row>133</xdr:row>
      <xdr:rowOff>47625</xdr:rowOff>
    </xdr:from>
    <xdr:to>
      <xdr:col>4</xdr:col>
      <xdr:colOff>542925</xdr:colOff>
      <xdr:row>168</xdr:row>
      <xdr:rowOff>104775</xdr:rowOff>
    </xdr:to>
    <xdr:graphicFrame>
      <xdr:nvGraphicFramePr>
        <xdr:cNvPr id="2" name="Chart 3"/>
        <xdr:cNvGraphicFramePr/>
      </xdr:nvGraphicFramePr>
      <xdr:xfrm>
        <a:off x="257175" y="27565350"/>
        <a:ext cx="5524500" cy="5724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P25" sqref="P25"/>
    </sheetView>
  </sheetViews>
  <sheetFormatPr defaultColWidth="9.140625" defaultRowHeight="12.75"/>
  <cols>
    <col min="9" max="9" width="14.421875" style="0" customWidth="1"/>
  </cols>
  <sheetData/>
  <sheetProtection sheet="1" objects="1" scenarios="1"/>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E11"/>
  <sheetViews>
    <sheetView workbookViewId="0" topLeftCell="A1">
      <selection activeCell="B6" sqref="B6"/>
    </sheetView>
  </sheetViews>
  <sheetFormatPr defaultColWidth="9.140625" defaultRowHeight="12.75"/>
  <cols>
    <col min="2" max="2" width="19.7109375" style="0" customWidth="1"/>
    <col min="3" max="3" width="25.57421875" style="0" bestFit="1" customWidth="1"/>
    <col min="4" max="4" width="15.00390625" style="0" customWidth="1"/>
    <col min="5" max="5" width="15.28125" style="0" bestFit="1" customWidth="1"/>
  </cols>
  <sheetData>
    <row r="2" spans="2:5" ht="12.75">
      <c r="B2" s="37" t="s">
        <v>65</v>
      </c>
      <c r="C2" s="38"/>
      <c r="D2" s="2"/>
      <c r="E2" s="2"/>
    </row>
    <row r="3" spans="2:5" ht="12.75">
      <c r="B3" s="39"/>
      <c r="C3" s="39"/>
      <c r="D3" s="2"/>
      <c r="E3" s="2"/>
    </row>
    <row r="4" spans="2:5" ht="12.75">
      <c r="B4" s="10" t="s">
        <v>54</v>
      </c>
      <c r="C4" s="16"/>
      <c r="D4" s="2"/>
      <c r="E4" s="2"/>
    </row>
    <row r="5" spans="2:5" ht="25.5">
      <c r="B5" s="10" t="s">
        <v>56</v>
      </c>
      <c r="C5" s="16"/>
      <c r="D5" s="10" t="s">
        <v>66</v>
      </c>
      <c r="E5" s="18"/>
    </row>
    <row r="6" spans="2:5" ht="25.5">
      <c r="B6" s="10" t="s">
        <v>57</v>
      </c>
      <c r="C6" s="16"/>
      <c r="D6" s="17" t="s">
        <v>68</v>
      </c>
      <c r="E6" s="16"/>
    </row>
    <row r="7" spans="2:5" ht="12.75">
      <c r="B7" s="10" t="s">
        <v>58</v>
      </c>
      <c r="C7" s="16"/>
      <c r="D7" s="2"/>
      <c r="E7" s="2"/>
    </row>
    <row r="8" spans="2:5" ht="12.75">
      <c r="B8" s="10" t="s">
        <v>59</v>
      </c>
      <c r="C8" s="16"/>
      <c r="D8" s="2"/>
      <c r="E8" s="2"/>
    </row>
    <row r="9" spans="2:5" ht="12.75">
      <c r="B9" s="10" t="s">
        <v>60</v>
      </c>
      <c r="C9" s="16"/>
      <c r="D9" s="2"/>
      <c r="E9" s="2"/>
    </row>
    <row r="10" spans="2:5" ht="12.75">
      <c r="B10" s="10" t="s">
        <v>61</v>
      </c>
      <c r="C10" s="16"/>
      <c r="D10" s="2"/>
      <c r="E10" s="2"/>
    </row>
    <row r="11" spans="2:5" ht="16.5" customHeight="1">
      <c r="B11" s="10" t="s">
        <v>55</v>
      </c>
      <c r="C11" s="16"/>
      <c r="D11" s="2"/>
      <c r="E11" s="2"/>
    </row>
  </sheetData>
  <sheetProtection sheet="1" objects="1" scenarios="1"/>
  <mergeCells count="1">
    <mergeCell ref="B2:C3"/>
  </mergeCells>
  <dataValidations count="1">
    <dataValidation type="list" allowBlank="1" showInputMessage="1" showErrorMessage="1" errorTitle="Input Error" error="Please choose an Organisation type from the list." sqref="E5">
      <formula1>"Insurance, Retail, Manufacturing, Government Dept, Banking, Service Provider, Other"</formula1>
    </dataValidation>
  </dataValidation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4:IV115"/>
  <sheetViews>
    <sheetView workbookViewId="0" topLeftCell="A97">
      <selection activeCell="D110" sqref="D110:D114"/>
    </sheetView>
  </sheetViews>
  <sheetFormatPr defaultColWidth="9.140625" defaultRowHeight="12.75"/>
  <cols>
    <col min="1" max="1" width="2.57421875" style="1" bestFit="1" customWidth="1"/>
    <col min="2" max="2" width="48.7109375" style="13" customWidth="1"/>
    <col min="3" max="3" width="2.421875" style="27" customWidth="1"/>
    <col min="4" max="4" width="20.57421875" style="13" bestFit="1" customWidth="1"/>
    <col min="5" max="5" width="10.8515625" style="13" customWidth="1"/>
    <col min="6" max="6" width="2.7109375" style="2" customWidth="1"/>
    <col min="7" max="7" width="2.57421875" style="1" bestFit="1" customWidth="1"/>
    <col min="8" max="8" width="48.00390625" style="2" customWidth="1"/>
    <col min="9" max="9" width="2.28125" style="2" customWidth="1"/>
    <col min="10" max="10" width="20.7109375" style="7" bestFit="1" customWidth="1"/>
    <col min="11" max="11" width="9.28125" style="1" customWidth="1"/>
    <col min="12" max="12" width="3.00390625" style="1" customWidth="1"/>
    <col min="13" max="13" width="2.57421875" style="1" bestFit="1" customWidth="1"/>
    <col min="14" max="14" width="47.8515625" style="23" customWidth="1"/>
    <col min="15" max="15" width="2.28125" style="30" customWidth="1"/>
    <col min="16" max="16" width="20.7109375" style="23" bestFit="1" customWidth="1"/>
    <col min="17" max="17" width="9.7109375" style="23" customWidth="1"/>
    <col min="18" max="18" width="2.421875" style="23" customWidth="1"/>
    <col min="19" max="19" width="2.57421875" style="23" bestFit="1" customWidth="1"/>
    <col min="20" max="20" width="48.00390625" style="23" customWidth="1"/>
    <col min="21" max="21" width="2.57421875" style="23" customWidth="1"/>
    <col min="22" max="22" width="20.57421875" style="23" bestFit="1" customWidth="1"/>
    <col min="23" max="23" width="9.28125" style="23" customWidth="1"/>
    <col min="24" max="24" width="2.7109375" style="23" customWidth="1"/>
    <col min="25" max="25" width="2.57421875" style="23" bestFit="1" customWidth="1"/>
    <col min="26" max="26" width="47.8515625" style="23" customWidth="1"/>
    <col min="27" max="27" width="2.421875" style="23" customWidth="1"/>
    <col min="28" max="28" width="20.57421875" style="23" bestFit="1" customWidth="1"/>
    <col min="29" max="29" width="9.57421875" style="23" customWidth="1"/>
    <col min="30" max="30" width="4.8515625" style="23" customWidth="1"/>
    <col min="31" max="31" width="8.7109375" style="2" customWidth="1"/>
    <col min="32" max="32" width="20.421875" style="14" bestFit="1" customWidth="1"/>
    <col min="33" max="33" width="27.421875" style="2" customWidth="1"/>
    <col min="34" max="34" width="14.00390625" style="2" customWidth="1"/>
    <col min="35" max="35" width="15.28125" style="2" bestFit="1" customWidth="1"/>
    <col min="36" max="44" width="9.140625" style="2" customWidth="1"/>
    <col min="45" max="45" width="6.7109375" style="2" customWidth="1"/>
    <col min="46" max="46" width="11.7109375" style="2" customWidth="1"/>
    <col min="47" max="47" width="10.7109375" style="2" customWidth="1"/>
    <col min="48" max="48" width="12.00390625" style="2" customWidth="1"/>
    <col min="49" max="49" width="11.140625" style="2" customWidth="1"/>
    <col min="50" max="50" width="9.7109375" style="2" customWidth="1"/>
    <col min="51" max="16384" width="9.140625" style="2" customWidth="1"/>
  </cols>
  <sheetData>
    <row r="4" ht="12.75"/>
    <row r="5" ht="12.75"/>
    <row r="6" ht="12.75"/>
    <row r="7" ht="12.75"/>
    <row r="8" ht="12.75"/>
    <row r="9" ht="12.75"/>
    <row r="10" ht="12.75"/>
    <row r="11" ht="12.75"/>
    <row r="12" ht="12.75"/>
    <row r="13" ht="12.75"/>
    <row r="14" spans="2:256" ht="12.75">
      <c r="B14" s="1"/>
      <c r="C14" s="1"/>
      <c r="D14" s="1"/>
      <c r="E14" s="1"/>
      <c r="F14" s="1"/>
      <c r="H14" s="1"/>
      <c r="I14" s="1"/>
      <c r="J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ht="12.75"/>
    <row r="16" ht="12.75"/>
    <row r="17" ht="12.75"/>
    <row r="18" ht="12.75"/>
    <row r="19" ht="12.75"/>
    <row r="20" ht="12.75"/>
    <row r="21" ht="12.75"/>
    <row r="22" ht="12.75"/>
    <row r="23" ht="12.75"/>
    <row r="24" ht="12.75"/>
    <row r="25" ht="12.75"/>
    <row r="26" ht="12.75"/>
    <row r="27" ht="12.75"/>
    <row r="28" ht="12.75"/>
    <row r="29" ht="12.75"/>
    <row r="30" ht="12.75"/>
    <row r="31" spans="12:32" s="7" customFormat="1" ht="12.75">
      <c r="L31" s="1"/>
      <c r="R31" s="8"/>
      <c r="X31" s="8"/>
      <c r="AD31" s="8"/>
      <c r="AF31" s="1"/>
    </row>
    <row r="32" spans="32:49" ht="12.75">
      <c r="AF32" s="37"/>
      <c r="AG32" s="38"/>
      <c r="AT32" s="10"/>
      <c r="AU32" s="10"/>
      <c r="AV32" s="10"/>
      <c r="AW32" s="10"/>
    </row>
    <row r="33" spans="18:49" ht="12.75" customHeight="1">
      <c r="R33" s="24"/>
      <c r="X33" s="24"/>
      <c r="AD33" s="24"/>
      <c r="AF33" s="39"/>
      <c r="AG33" s="39"/>
      <c r="AT33" s="10"/>
      <c r="AU33" s="10"/>
      <c r="AV33" s="10"/>
      <c r="AW33" s="10"/>
    </row>
    <row r="34" spans="18:49" ht="12.75">
      <c r="R34" s="1"/>
      <c r="X34" s="1"/>
      <c r="AD34" s="1"/>
      <c r="AF34" s="10"/>
      <c r="AT34" s="10"/>
      <c r="AU34" s="10"/>
      <c r="AV34" s="10"/>
      <c r="AW34" s="10"/>
    </row>
    <row r="35" spans="18:49" ht="12.75">
      <c r="R35" s="1"/>
      <c r="X35" s="1"/>
      <c r="AD35" s="1"/>
      <c r="AF35" s="10"/>
      <c r="AT35" s="10"/>
      <c r="AU35" s="10"/>
      <c r="AV35" s="10"/>
      <c r="AW35" s="10"/>
    </row>
    <row r="36" spans="18:49" ht="12.75">
      <c r="R36" s="1"/>
      <c r="X36" s="1"/>
      <c r="AD36" s="1"/>
      <c r="AF36" s="10"/>
      <c r="AT36" s="10"/>
      <c r="AU36" s="10"/>
      <c r="AV36" s="10"/>
      <c r="AW36" s="10"/>
    </row>
    <row r="37" spans="12:49" ht="25.5" customHeight="1">
      <c r="L37" s="20"/>
      <c r="R37" s="1"/>
      <c r="X37" s="1"/>
      <c r="AD37" s="1"/>
      <c r="AF37" s="10"/>
      <c r="AT37" s="10"/>
      <c r="AU37" s="10"/>
      <c r="AV37" s="10"/>
      <c r="AW37" s="10"/>
    </row>
    <row r="38" spans="18:49" ht="25.5" customHeight="1">
      <c r="R38" s="20"/>
      <c r="X38" s="20"/>
      <c r="AD38" s="20"/>
      <c r="AF38" s="10"/>
      <c r="AT38" s="10"/>
      <c r="AU38" s="10"/>
      <c r="AV38" s="10"/>
      <c r="AW38" s="10"/>
    </row>
    <row r="39" spans="18:49" ht="25.5" customHeight="1">
      <c r="R39" s="25"/>
      <c r="X39" s="25"/>
      <c r="AD39" s="25"/>
      <c r="AF39" s="10"/>
      <c r="AT39" s="10"/>
      <c r="AU39" s="10"/>
      <c r="AV39" s="10"/>
      <c r="AW39" s="10"/>
    </row>
    <row r="40" spans="18:49" ht="12.75">
      <c r="R40" s="1"/>
      <c r="X40" s="1"/>
      <c r="AD40" s="1"/>
      <c r="AF40" s="10"/>
      <c r="AT40" s="10"/>
      <c r="AU40" s="10"/>
      <c r="AV40" s="10"/>
      <c r="AW40" s="10"/>
    </row>
    <row r="41" spans="18:49" ht="12.75">
      <c r="R41" s="1"/>
      <c r="X41" s="1"/>
      <c r="AD41" s="1"/>
      <c r="AF41" s="10"/>
      <c r="AT41" s="10"/>
      <c r="AU41" s="10"/>
      <c r="AV41" s="10"/>
      <c r="AW41" s="10"/>
    </row>
    <row r="42" spans="18:30" ht="12.75">
      <c r="R42" s="1"/>
      <c r="X42" s="1"/>
      <c r="AD42" s="1"/>
    </row>
    <row r="43" spans="18:30" ht="12.75">
      <c r="R43" s="20"/>
      <c r="X43" s="20"/>
      <c r="AD43" s="20"/>
    </row>
    <row r="44" spans="12:32" ht="12.75">
      <c r="L44" s="20"/>
      <c r="AF44" s="2"/>
    </row>
    <row r="45" spans="18:32" ht="12.75">
      <c r="R45" s="1"/>
      <c r="X45" s="1"/>
      <c r="AD45" s="1"/>
      <c r="AF45" s="2"/>
    </row>
    <row r="46" spans="18:32" ht="12.75">
      <c r="R46" s="1"/>
      <c r="X46" s="1"/>
      <c r="AD46" s="1"/>
      <c r="AF46" s="2"/>
    </row>
    <row r="47" spans="18:32" ht="12.75">
      <c r="R47" s="1"/>
      <c r="X47" s="1"/>
      <c r="AD47" s="1"/>
      <c r="AF47" s="2"/>
    </row>
    <row r="48" spans="18:32" ht="12.75">
      <c r="R48" s="1"/>
      <c r="X48" s="1"/>
      <c r="AD48" s="1"/>
      <c r="AF48" s="2"/>
    </row>
    <row r="49" spans="18:32" ht="12.75">
      <c r="R49" s="1"/>
      <c r="X49" s="1"/>
      <c r="AD49" s="1"/>
      <c r="AF49" s="2"/>
    </row>
    <row r="50" spans="18:32" ht="12.75">
      <c r="R50" s="1"/>
      <c r="X50" s="1"/>
      <c r="AD50" s="1"/>
      <c r="AF50" s="19"/>
    </row>
    <row r="51" spans="18:32" ht="12.75">
      <c r="R51" s="1"/>
      <c r="X51" s="1"/>
      <c r="AD51" s="1"/>
      <c r="AF51" s="19"/>
    </row>
    <row r="52" spans="18:32" ht="12.75">
      <c r="R52" s="20"/>
      <c r="X52" s="20"/>
      <c r="AD52" s="20"/>
      <c r="AF52" s="19"/>
    </row>
    <row r="53" spans="18:30" ht="12.75">
      <c r="R53" s="25"/>
      <c r="X53" s="25"/>
      <c r="AD53" s="25"/>
    </row>
    <row r="54" spans="2:30" ht="15.75">
      <c r="B54" s="40" t="s">
        <v>120</v>
      </c>
      <c r="C54" s="41"/>
      <c r="D54" s="41"/>
      <c r="E54" s="42"/>
      <c r="R54" s="1"/>
      <c r="X54" s="1"/>
      <c r="AD54" s="1"/>
    </row>
    <row r="55" spans="4:30" ht="12.75">
      <c r="D55" s="1" t="s">
        <v>50</v>
      </c>
      <c r="L55" s="20"/>
      <c r="R55" s="1"/>
      <c r="X55" s="1"/>
      <c r="AD55" s="1"/>
    </row>
    <row r="56" spans="2:30" ht="12.75">
      <c r="B56" s="3" t="s">
        <v>69</v>
      </c>
      <c r="C56" s="28"/>
      <c r="D56" s="5"/>
      <c r="E56" s="5"/>
      <c r="R56" s="1"/>
      <c r="X56" s="1"/>
      <c r="AD56" s="1"/>
    </row>
    <row r="57" spans="1:30" ht="22.5">
      <c r="A57" s="1" t="s">
        <v>51</v>
      </c>
      <c r="B57" s="5" t="s">
        <v>70</v>
      </c>
      <c r="C57" s="28"/>
      <c r="D57" s="11"/>
      <c r="E57" s="1">
        <f>IF(D57="Y",2,0)</f>
        <v>0</v>
      </c>
      <c r="R57" s="1"/>
      <c r="X57" s="1"/>
      <c r="AD57" s="1"/>
    </row>
    <row r="58" spans="1:30" ht="22.5">
      <c r="A58" s="1" t="s">
        <v>51</v>
      </c>
      <c r="B58" s="5" t="s">
        <v>71</v>
      </c>
      <c r="C58" s="28"/>
      <c r="D58" s="11"/>
      <c r="E58" s="1">
        <f>IF(D58="Y",2,0)</f>
        <v>0</v>
      </c>
      <c r="R58" s="20"/>
      <c r="X58" s="20"/>
      <c r="AD58" s="20"/>
    </row>
    <row r="59" spans="2:30" ht="22.5">
      <c r="B59" s="5" t="s">
        <v>72</v>
      </c>
      <c r="C59" s="28"/>
      <c r="D59" s="11"/>
      <c r="E59" s="1">
        <f>IF(D59="Y",1,0)</f>
        <v>0</v>
      </c>
      <c r="R59" s="25"/>
      <c r="X59" s="25"/>
      <c r="AD59" s="25"/>
    </row>
    <row r="60" spans="2:30" ht="12.75">
      <c r="B60" s="5" t="s">
        <v>73</v>
      </c>
      <c r="C60" s="28"/>
      <c r="D60" s="11"/>
      <c r="E60" s="1">
        <f>IF(D60="Y",1,0)</f>
        <v>0</v>
      </c>
      <c r="R60" s="1"/>
      <c r="X60" s="1"/>
      <c r="AD60" s="1"/>
    </row>
    <row r="61" spans="2:30" ht="18">
      <c r="B61" s="15" t="s">
        <v>62</v>
      </c>
      <c r="C61" s="29"/>
      <c r="D61" s="1" t="str">
        <f>IF(SUM(E57:E60)&gt;=5,"PASS","FAIL")</f>
        <v>FAIL</v>
      </c>
      <c r="E61" s="20">
        <f>SUM(E57:E60)</f>
        <v>0</v>
      </c>
      <c r="L61" s="20"/>
      <c r="R61" s="1"/>
      <c r="X61" s="1"/>
      <c r="AD61" s="1"/>
    </row>
    <row r="62" spans="2:30" ht="12.75">
      <c r="B62" s="3" t="s">
        <v>74</v>
      </c>
      <c r="C62" s="28"/>
      <c r="D62" s="5"/>
      <c r="E62" s="12"/>
      <c r="R62" s="1"/>
      <c r="X62" s="1"/>
      <c r="AD62" s="1"/>
    </row>
    <row r="63" spans="1:30" ht="22.5">
      <c r="A63" s="1" t="s">
        <v>51</v>
      </c>
      <c r="B63" s="5" t="s">
        <v>75</v>
      </c>
      <c r="C63" s="28"/>
      <c r="D63" s="11"/>
      <c r="E63" s="1">
        <f>IF(D63="Y",2,0)</f>
        <v>0</v>
      </c>
      <c r="R63" s="1"/>
      <c r="X63" s="1"/>
      <c r="AD63" s="1"/>
    </row>
    <row r="64" spans="2:30" ht="22.5">
      <c r="B64" s="5" t="s">
        <v>76</v>
      </c>
      <c r="C64" s="28"/>
      <c r="D64" s="11"/>
      <c r="E64" s="1">
        <f>IF(D64="Y",1,0)</f>
        <v>0</v>
      </c>
      <c r="R64" s="20"/>
      <c r="X64" s="20"/>
      <c r="AD64" s="20"/>
    </row>
    <row r="65" spans="2:30" ht="22.5">
      <c r="B65" s="5" t="s">
        <v>77</v>
      </c>
      <c r="C65" s="28"/>
      <c r="D65" s="11"/>
      <c r="E65" s="1">
        <f>IF(D65="Y",1,0)</f>
        <v>0</v>
      </c>
      <c r="R65" s="24"/>
      <c r="X65" s="24"/>
      <c r="AD65" s="24"/>
    </row>
    <row r="66" spans="2:30" ht="18">
      <c r="B66" s="15" t="s">
        <v>62</v>
      </c>
      <c r="C66" s="29"/>
      <c r="D66" s="1" t="str">
        <f>IF(SUM(E63:E65)&gt;=3,"PASS","FAIL")</f>
        <v>FAIL</v>
      </c>
      <c r="E66" s="20">
        <f>SUM(E63:E65)</f>
        <v>0</v>
      </c>
      <c r="L66" s="20"/>
      <c r="R66" s="1"/>
      <c r="X66" s="1"/>
      <c r="AD66" s="1"/>
    </row>
    <row r="67" spans="2:30" ht="12.75">
      <c r="B67" s="3" t="s">
        <v>78</v>
      </c>
      <c r="C67" s="28"/>
      <c r="D67" s="12"/>
      <c r="E67" s="12"/>
      <c r="R67" s="1"/>
      <c r="X67" s="1"/>
      <c r="AD67" s="1"/>
    </row>
    <row r="68" spans="1:30" ht="22.5">
      <c r="A68" s="1" t="s">
        <v>51</v>
      </c>
      <c r="B68" s="5" t="s">
        <v>79</v>
      </c>
      <c r="C68" s="28"/>
      <c r="D68" s="11"/>
      <c r="E68" s="1">
        <f>IF(D68="Y",4,0)</f>
        <v>0</v>
      </c>
      <c r="R68" s="1"/>
      <c r="X68" s="1"/>
      <c r="AD68" s="1"/>
    </row>
    <row r="69" spans="1:30" ht="22.5">
      <c r="A69" s="1" t="s">
        <v>51</v>
      </c>
      <c r="B69" s="5" t="s">
        <v>80</v>
      </c>
      <c r="C69" s="28"/>
      <c r="D69" s="11"/>
      <c r="E69" s="1">
        <f>IF(D69="Y",4,0)</f>
        <v>0</v>
      </c>
      <c r="R69" s="1"/>
      <c r="X69" s="1"/>
      <c r="AD69" s="1"/>
    </row>
    <row r="70" spans="2:30" ht="22.5">
      <c r="B70" s="5" t="s">
        <v>81</v>
      </c>
      <c r="C70" s="28"/>
      <c r="D70" s="11"/>
      <c r="E70" s="1">
        <f>IF(D70="Y",1,0)</f>
        <v>0</v>
      </c>
      <c r="R70" s="20"/>
      <c r="X70" s="20"/>
      <c r="AD70" s="20"/>
    </row>
    <row r="71" spans="2:30" ht="12.75">
      <c r="B71" s="5" t="s">
        <v>82</v>
      </c>
      <c r="C71" s="28"/>
      <c r="D71" s="11"/>
      <c r="E71" s="1">
        <f>IF(D71="Y",1,0)</f>
        <v>0</v>
      </c>
      <c r="R71" s="25"/>
      <c r="X71" s="25"/>
      <c r="AD71" s="25"/>
    </row>
    <row r="72" spans="2:30" ht="22.5">
      <c r="B72" s="5" t="s">
        <v>83</v>
      </c>
      <c r="C72" s="28"/>
      <c r="D72" s="11"/>
      <c r="E72" s="1">
        <f>IF(D72="Y",1,0)</f>
        <v>0</v>
      </c>
      <c r="L72" s="20"/>
      <c r="R72" s="1"/>
      <c r="X72" s="1"/>
      <c r="AD72" s="1"/>
    </row>
    <row r="73" spans="2:30" ht="22.5">
      <c r="B73" s="5" t="s">
        <v>84</v>
      </c>
      <c r="C73" s="28"/>
      <c r="D73" s="11"/>
      <c r="E73" s="1">
        <f>IF(D73="Y",1,0)</f>
        <v>0</v>
      </c>
      <c r="R73" s="1"/>
      <c r="X73" s="1"/>
      <c r="AD73" s="1"/>
    </row>
    <row r="74" spans="2:30" ht="12.75">
      <c r="B74" s="5" t="s">
        <v>85</v>
      </c>
      <c r="C74" s="28"/>
      <c r="D74" s="11"/>
      <c r="E74" s="1">
        <f>IF(D74="Y",1,0)</f>
        <v>0</v>
      </c>
      <c r="R74" s="1"/>
      <c r="X74" s="1"/>
      <c r="AD74" s="1"/>
    </row>
    <row r="75" spans="2:30" ht="18">
      <c r="B75" s="15" t="s">
        <v>64</v>
      </c>
      <c r="C75" s="29"/>
      <c r="D75" s="1" t="str">
        <f>IF(SUM(E68:E74)&gt;=10,"PASS","FAIL")</f>
        <v>FAIL</v>
      </c>
      <c r="E75" s="20">
        <f>SUM(E68:E74)</f>
        <v>0</v>
      </c>
      <c r="R75" s="1"/>
      <c r="X75" s="1"/>
      <c r="AD75" s="1"/>
    </row>
    <row r="76" spans="2:30" ht="12.75">
      <c r="B76" s="3" t="s">
        <v>86</v>
      </c>
      <c r="C76" s="28"/>
      <c r="D76" s="12"/>
      <c r="E76" s="12"/>
      <c r="R76" s="1"/>
      <c r="X76" s="1"/>
      <c r="AD76" s="1"/>
    </row>
    <row r="77" spans="1:30" ht="22.5">
      <c r="A77" s="1" t="s">
        <v>51</v>
      </c>
      <c r="B77" s="5" t="s">
        <v>87</v>
      </c>
      <c r="C77" s="28"/>
      <c r="D77" s="11"/>
      <c r="E77" s="1">
        <f>IF(D77="Y",2,0)</f>
        <v>0</v>
      </c>
      <c r="R77" s="1"/>
      <c r="X77" s="1"/>
      <c r="AD77" s="1"/>
    </row>
    <row r="78" spans="2:30" ht="33.75">
      <c r="B78" s="5" t="s">
        <v>88</v>
      </c>
      <c r="C78" s="28"/>
      <c r="D78" s="11"/>
      <c r="E78" s="1">
        <f>IF(D78="Y",1,0)</f>
        <v>0</v>
      </c>
      <c r="R78" s="20"/>
      <c r="X78" s="20"/>
      <c r="AD78" s="20"/>
    </row>
    <row r="79" spans="2:30" ht="33.75">
      <c r="B79" s="5" t="s">
        <v>89</v>
      </c>
      <c r="C79" s="28"/>
      <c r="D79" s="11"/>
      <c r="E79" s="1">
        <f>IF(D79="Y",1,0)</f>
        <v>0</v>
      </c>
      <c r="L79" s="20"/>
      <c r="R79" s="22"/>
      <c r="X79" s="22"/>
      <c r="AD79" s="22"/>
    </row>
    <row r="80" spans="2:30" ht="18">
      <c r="B80" s="15" t="s">
        <v>62</v>
      </c>
      <c r="C80" s="29"/>
      <c r="D80" s="1" t="str">
        <f>IF(SUM(E77:E79)&gt;=3,"PASS","FAIL")</f>
        <v>FAIL</v>
      </c>
      <c r="E80" s="20">
        <f>SUM(E77:E79)</f>
        <v>0</v>
      </c>
      <c r="R80" s="1"/>
      <c r="X80" s="1"/>
      <c r="AD80" s="1"/>
    </row>
    <row r="81" spans="2:30" ht="12.75">
      <c r="B81" s="3" t="s">
        <v>90</v>
      </c>
      <c r="C81" s="28"/>
      <c r="D81" s="12"/>
      <c r="E81" s="12"/>
      <c r="R81" s="1"/>
      <c r="X81" s="1"/>
      <c r="AD81" s="1"/>
    </row>
    <row r="82" spans="1:30" ht="22.5">
      <c r="A82" s="1" t="s">
        <v>51</v>
      </c>
      <c r="B82" s="5" t="s">
        <v>91</v>
      </c>
      <c r="C82" s="28"/>
      <c r="D82" s="11"/>
      <c r="E82" s="1">
        <f>IF(D82="Y",2,0)</f>
        <v>0</v>
      </c>
      <c r="R82" s="1"/>
      <c r="X82" s="1"/>
      <c r="AD82" s="1"/>
    </row>
    <row r="83" spans="2:30" ht="33.75">
      <c r="B83" s="5" t="s">
        <v>92</v>
      </c>
      <c r="C83" s="28"/>
      <c r="D83" s="11"/>
      <c r="E83" s="1">
        <f>IF(D83="Y",1,0)</f>
        <v>0</v>
      </c>
      <c r="R83" s="1"/>
      <c r="X83" s="1"/>
      <c r="AD83" s="1"/>
    </row>
    <row r="84" spans="2:30" ht="33.75" customHeight="1">
      <c r="B84" s="5" t="s">
        <v>93</v>
      </c>
      <c r="C84" s="28"/>
      <c r="D84" s="11"/>
      <c r="E84" s="1">
        <f>IF(D84="Y",1,0)</f>
        <v>0</v>
      </c>
      <c r="R84" s="1"/>
      <c r="X84" s="1"/>
      <c r="AD84" s="1"/>
    </row>
    <row r="85" spans="2:30" ht="18">
      <c r="B85" s="15" t="s">
        <v>62</v>
      </c>
      <c r="C85" s="29"/>
      <c r="D85" s="1" t="str">
        <f>IF(SUM(E82:E84)&gt;=3,"PASS","FAIL")</f>
        <v>FAIL</v>
      </c>
      <c r="E85" s="20">
        <f>SUM(E82:E84)</f>
        <v>0</v>
      </c>
      <c r="R85" s="1"/>
      <c r="X85" s="1"/>
      <c r="AD85" s="1"/>
    </row>
    <row r="86" spans="2:30" ht="12.75">
      <c r="B86" s="3" t="s">
        <v>94</v>
      </c>
      <c r="C86" s="28"/>
      <c r="D86" s="12"/>
      <c r="E86" s="12"/>
      <c r="L86" s="20"/>
      <c r="R86" s="1"/>
      <c r="X86" s="1"/>
      <c r="AD86" s="1"/>
    </row>
    <row r="87" spans="1:30" ht="22.5">
      <c r="A87" s="1" t="s">
        <v>51</v>
      </c>
      <c r="B87" s="5" t="s">
        <v>95</v>
      </c>
      <c r="C87" s="28"/>
      <c r="D87" s="11"/>
      <c r="E87" s="1">
        <f>IF(D87="Y",2,0)</f>
        <v>0</v>
      </c>
      <c r="R87" s="1"/>
      <c r="X87" s="1"/>
      <c r="AD87" s="1"/>
    </row>
    <row r="88" spans="1:30" ht="22.5">
      <c r="A88" s="1" t="s">
        <v>51</v>
      </c>
      <c r="B88" s="5" t="s">
        <v>96</v>
      </c>
      <c r="C88" s="28"/>
      <c r="D88" s="11"/>
      <c r="E88" s="1">
        <f>IF(D88="Y",2,0)</f>
        <v>0</v>
      </c>
      <c r="R88" s="20"/>
      <c r="X88" s="20"/>
      <c r="AD88" s="20"/>
    </row>
    <row r="89" spans="2:5" ht="22.5">
      <c r="B89" s="5" t="s">
        <v>97</v>
      </c>
      <c r="C89" s="28"/>
      <c r="D89" s="11"/>
      <c r="E89" s="1">
        <f>IF(D89="Y",1,0)</f>
        <v>0</v>
      </c>
    </row>
    <row r="90" spans="2:30" ht="22.5">
      <c r="B90" s="5" t="s">
        <v>98</v>
      </c>
      <c r="C90" s="28"/>
      <c r="D90" s="11"/>
      <c r="E90" s="1">
        <f>IF(D90="Y",1,0)</f>
        <v>0</v>
      </c>
      <c r="R90" s="1"/>
      <c r="X90" s="1"/>
      <c r="AD90" s="1"/>
    </row>
    <row r="91" spans="2:30" ht="18">
      <c r="B91" s="15" t="s">
        <v>62</v>
      </c>
      <c r="C91" s="29"/>
      <c r="D91" s="1" t="str">
        <f>IF(SUM(E87:E90)&gt;=5,"PASS","FAIL")</f>
        <v>FAIL</v>
      </c>
      <c r="E91" s="20">
        <f>SUM(E87:E90)</f>
        <v>0</v>
      </c>
      <c r="R91" s="1"/>
      <c r="X91" s="1"/>
      <c r="AD91" s="1"/>
    </row>
    <row r="92" spans="2:30" ht="12.75">
      <c r="B92" s="3" t="s">
        <v>99</v>
      </c>
      <c r="C92" s="28"/>
      <c r="D92" s="12"/>
      <c r="E92" s="12"/>
      <c r="R92" s="1"/>
      <c r="X92" s="1"/>
      <c r="AD92" s="1"/>
    </row>
    <row r="93" spans="1:30" ht="22.5">
      <c r="A93" s="1" t="s">
        <v>51</v>
      </c>
      <c r="B93" s="5" t="s">
        <v>100</v>
      </c>
      <c r="C93" s="28"/>
      <c r="D93" s="11"/>
      <c r="E93" s="1">
        <f>IF(D93="Y",3,0)</f>
        <v>0</v>
      </c>
      <c r="L93" s="20"/>
      <c r="R93" s="1"/>
      <c r="X93" s="1"/>
      <c r="AD93" s="1"/>
    </row>
    <row r="94" spans="1:30" ht="33.75">
      <c r="A94" s="1" t="s">
        <v>51</v>
      </c>
      <c r="B94" s="5" t="s">
        <v>101</v>
      </c>
      <c r="C94" s="28"/>
      <c r="D94" s="11"/>
      <c r="E94" s="1">
        <f>IF(D94="Y",3,0)</f>
        <v>0</v>
      </c>
      <c r="R94" s="1"/>
      <c r="X94" s="1"/>
      <c r="AD94" s="1"/>
    </row>
    <row r="95" spans="2:30" ht="22.5">
      <c r="B95" s="5" t="s">
        <v>102</v>
      </c>
      <c r="C95" s="28"/>
      <c r="D95" s="11"/>
      <c r="E95" s="1">
        <f>IF(D95="Y",1,0)</f>
        <v>0</v>
      </c>
      <c r="R95" s="20"/>
      <c r="X95" s="20"/>
      <c r="AD95" s="20"/>
    </row>
    <row r="96" spans="2:5" ht="22.5">
      <c r="B96" s="5" t="s">
        <v>103</v>
      </c>
      <c r="C96" s="28"/>
      <c r="D96" s="11"/>
      <c r="E96" s="1">
        <f>IF(D96="Y",1,0)</f>
        <v>0</v>
      </c>
    </row>
    <row r="97" spans="2:5" ht="22.5">
      <c r="B97" s="5" t="s">
        <v>104</v>
      </c>
      <c r="C97" s="28"/>
      <c r="D97" s="11"/>
      <c r="E97" s="1">
        <f>IF(D97="Y",1,0)</f>
        <v>0</v>
      </c>
    </row>
    <row r="98" spans="2:5" ht="18">
      <c r="B98" s="15" t="s">
        <v>62</v>
      </c>
      <c r="C98" s="29"/>
      <c r="D98" s="1" t="str">
        <f>IF(SUM(E93:E97)&gt;=7,"PASS","FAIL")</f>
        <v>FAIL</v>
      </c>
      <c r="E98" s="20">
        <f>SUM(E93:E97)</f>
        <v>0</v>
      </c>
    </row>
    <row r="99" spans="2:5" ht="12.75">
      <c r="B99" s="3" t="s">
        <v>105</v>
      </c>
      <c r="C99" s="28"/>
      <c r="D99" s="12"/>
      <c r="E99" s="12"/>
    </row>
    <row r="100" spans="1:5" ht="22.5">
      <c r="A100" s="1" t="s">
        <v>51</v>
      </c>
      <c r="B100" s="5" t="s">
        <v>106</v>
      </c>
      <c r="C100" s="28"/>
      <c r="D100" s="11"/>
      <c r="E100" s="1">
        <f>IF(D100="Y",4,0)</f>
        <v>0</v>
      </c>
    </row>
    <row r="101" spans="1:5" ht="22.5">
      <c r="A101" s="1" t="s">
        <v>51</v>
      </c>
      <c r="B101" s="5" t="s">
        <v>107</v>
      </c>
      <c r="C101" s="28"/>
      <c r="D101" s="11"/>
      <c r="E101" s="1">
        <f>IF(D101="Y",4,0)</f>
        <v>0</v>
      </c>
    </row>
    <row r="102" spans="1:5" ht="33.75">
      <c r="A102" s="1" t="s">
        <v>51</v>
      </c>
      <c r="B102" s="5" t="s">
        <v>108</v>
      </c>
      <c r="C102" s="28"/>
      <c r="D102" s="11"/>
      <c r="E102" s="1">
        <f>IF(D102="Y",4,0)</f>
        <v>0</v>
      </c>
    </row>
    <row r="103" spans="2:5" ht="22.5">
      <c r="B103" s="5" t="s">
        <v>109</v>
      </c>
      <c r="C103" s="28"/>
      <c r="D103" s="11"/>
      <c r="E103" s="1">
        <f>IF(D103="Y",1,0)</f>
        <v>0</v>
      </c>
    </row>
    <row r="104" spans="2:5" ht="33.75">
      <c r="B104" s="5" t="s">
        <v>110</v>
      </c>
      <c r="C104" s="28"/>
      <c r="D104" s="11"/>
      <c r="E104" s="1">
        <f>IF(D104="Y",1,0)</f>
        <v>0</v>
      </c>
    </row>
    <row r="105" spans="2:5" ht="33.75">
      <c r="B105" s="5" t="s">
        <v>111</v>
      </c>
      <c r="C105" s="28"/>
      <c r="D105" s="11"/>
      <c r="E105" s="1">
        <f>IF(D105="Y",1,0)</f>
        <v>0</v>
      </c>
    </row>
    <row r="106" spans="2:5" ht="33.75">
      <c r="B106" s="5" t="s">
        <v>112</v>
      </c>
      <c r="C106" s="28"/>
      <c r="D106" s="11"/>
      <c r="E106" s="1">
        <f>IF(D106="Y",1,0)</f>
        <v>0</v>
      </c>
    </row>
    <row r="107" spans="2:5" ht="22.5">
      <c r="B107" s="5" t="s">
        <v>113</v>
      </c>
      <c r="C107" s="28"/>
      <c r="D107" s="11"/>
      <c r="E107" s="1">
        <f>IF(D107="Y",1,0)</f>
        <v>0</v>
      </c>
    </row>
    <row r="108" spans="2:5" ht="18">
      <c r="B108" s="15" t="s">
        <v>64</v>
      </c>
      <c r="C108" s="29"/>
      <c r="D108" s="1" t="str">
        <f>IF(SUM(E99:E107)&gt;=14,"PASS","FAIL")</f>
        <v>FAIL</v>
      </c>
      <c r="E108" s="20">
        <f>SUM(E100:E107)</f>
        <v>0</v>
      </c>
    </row>
    <row r="109" spans="2:4" ht="12.75">
      <c r="B109" s="3" t="s">
        <v>114</v>
      </c>
      <c r="C109" s="28"/>
      <c r="D109" s="12"/>
    </row>
    <row r="110" spans="1:5" ht="22.5">
      <c r="A110" s="1" t="s">
        <v>51</v>
      </c>
      <c r="B110" s="5" t="s">
        <v>115</v>
      </c>
      <c r="C110" s="28"/>
      <c r="D110" s="11"/>
      <c r="E110" s="1">
        <f>IF(D110="Y",1,0)</f>
        <v>0</v>
      </c>
    </row>
    <row r="111" spans="1:5" ht="22.5">
      <c r="A111" s="1" t="s">
        <v>51</v>
      </c>
      <c r="B111" s="5" t="s">
        <v>116</v>
      </c>
      <c r="C111" s="28"/>
      <c r="D111" s="11"/>
      <c r="E111" s="1">
        <f>IF(D111="Y",1,0)</f>
        <v>0</v>
      </c>
    </row>
    <row r="112" spans="1:5" ht="12.75">
      <c r="A112" s="1" t="s">
        <v>51</v>
      </c>
      <c r="B112" s="5" t="s">
        <v>117</v>
      </c>
      <c r="C112" s="28"/>
      <c r="D112" s="11"/>
      <c r="E112" s="1">
        <f>IF(D112="Y",1,0)</f>
        <v>0</v>
      </c>
    </row>
    <row r="113" spans="1:5" ht="22.5">
      <c r="A113" s="1" t="s">
        <v>51</v>
      </c>
      <c r="B113" s="5" t="s">
        <v>118</v>
      </c>
      <c r="C113" s="28"/>
      <c r="D113" s="11"/>
      <c r="E113" s="1">
        <f>IF(D113="Y",1,0)</f>
        <v>0</v>
      </c>
    </row>
    <row r="114" spans="1:5" ht="22.5">
      <c r="A114" s="1" t="s">
        <v>51</v>
      </c>
      <c r="B114" s="5" t="s">
        <v>119</v>
      </c>
      <c r="C114" s="28"/>
      <c r="D114" s="11"/>
      <c r="E114" s="1">
        <f>IF(D114="Y",1,0)</f>
        <v>0</v>
      </c>
    </row>
    <row r="115" spans="2:5" ht="18">
      <c r="B115" s="15" t="s">
        <v>63</v>
      </c>
      <c r="C115" s="29"/>
      <c r="D115" s="1" t="str">
        <f>IF(SUM(E110:E114)&gt;=5,"PASS","FAIL")</f>
        <v>FAIL</v>
      </c>
      <c r="E115" s="20">
        <f>SUM(E110:E114)</f>
        <v>0</v>
      </c>
    </row>
  </sheetData>
  <sheetProtection sheet="1" objects="1" scenarios="1"/>
  <mergeCells count="2">
    <mergeCell ref="AF32:AG33"/>
    <mergeCell ref="B54:E54"/>
  </mergeCells>
  <dataValidations count="2">
    <dataValidation errorStyle="warning" type="list" allowBlank="1" showDropDown="1" showInputMessage="1" showErrorMessage="1" errorTitle="Input Error" error="You must enter either Y (for YES) or N (for No)." sqref="D63:D65 D77:D79 D82:D84 D110:D113 D87:D90 D57:D60 D93:D97 D100:D107">
      <formula1>"Y,y,N,n"</formula1>
    </dataValidation>
    <dataValidation allowBlank="1" showInputMessage="1" showErrorMessage="1" errorTitle="Input Error" error="Please choose an Organisation type from the list." sqref="AI35 AW35"/>
  </dataValidation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57:E120"/>
  <sheetViews>
    <sheetView workbookViewId="0" topLeftCell="A55">
      <selection activeCell="D83" sqref="D83"/>
    </sheetView>
  </sheetViews>
  <sheetFormatPr defaultColWidth="9.140625" defaultRowHeight="12.75"/>
  <cols>
    <col min="1" max="1" width="2.57421875" style="0" bestFit="1" customWidth="1"/>
    <col min="2" max="2" width="55.140625" style="0" customWidth="1"/>
    <col min="3" max="3" width="2.28125" style="0" customWidth="1"/>
    <col min="4" max="4" width="20.57421875" style="0" bestFit="1" customWidth="1"/>
    <col min="5" max="5" width="7.28125" style="0" customWidth="1"/>
    <col min="6" max="6" width="13.421875" style="0" customWidth="1"/>
    <col min="7" max="7" width="32.57421875" style="0" customWidth="1"/>
    <col min="8" max="8" width="5.8515625" style="1" customWidth="1"/>
    <col min="9" max="9" width="48.00390625" style="2" customWidth="1"/>
    <col min="10" max="10" width="2.28125" style="2" customWidth="1"/>
    <col min="11" max="11" width="20.7109375" style="7" customWidth="1"/>
    <col min="12" max="12" width="9.28125" style="1" customWidth="1"/>
  </cols>
  <sheetData>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57" spans="1:5" ht="15.75">
      <c r="A57" s="7"/>
      <c r="B57" s="40" t="s">
        <v>67</v>
      </c>
      <c r="C57" s="41"/>
      <c r="D57" s="41"/>
      <c r="E57" s="42"/>
    </row>
    <row r="58" spans="1:5" ht="12.75">
      <c r="A58" s="1"/>
      <c r="B58" s="2"/>
      <c r="C58" s="2"/>
      <c r="D58" s="1" t="s">
        <v>50</v>
      </c>
      <c r="E58" s="1"/>
    </row>
    <row r="59" spans="1:5" ht="12.75">
      <c r="A59" s="1"/>
      <c r="B59" s="3" t="s">
        <v>53</v>
      </c>
      <c r="C59" s="2"/>
      <c r="D59" s="7"/>
      <c r="E59" s="1"/>
    </row>
    <row r="60" spans="1:5" ht="22.5">
      <c r="A60" s="1" t="s">
        <v>51</v>
      </c>
      <c r="B60" s="4" t="s">
        <v>0</v>
      </c>
      <c r="C60" s="2"/>
      <c r="D60" s="11"/>
      <c r="E60" s="1">
        <f>IF(D60="Y",2,0)</f>
        <v>0</v>
      </c>
    </row>
    <row r="61" spans="1:5" ht="22.5">
      <c r="A61" s="1"/>
      <c r="B61" s="5" t="s">
        <v>1</v>
      </c>
      <c r="C61" s="12"/>
      <c r="D61" s="11"/>
      <c r="E61" s="1">
        <f>IF(D61="Y",1,0)</f>
        <v>0</v>
      </c>
    </row>
    <row r="62" spans="1:5" ht="12.75">
      <c r="A62" s="1"/>
      <c r="B62" s="5" t="s">
        <v>2</v>
      </c>
      <c r="C62" s="13"/>
      <c r="D62" s="11"/>
      <c r="E62" s="1">
        <f>IF(D62="Y",1,0)</f>
        <v>0</v>
      </c>
    </row>
    <row r="63" spans="1:5" ht="18">
      <c r="A63" s="1"/>
      <c r="B63" s="15" t="s">
        <v>62</v>
      </c>
      <c r="C63" s="13"/>
      <c r="D63" s="1" t="str">
        <f>IF(SUM(E60:E62)&gt;=3,"PASS","FAIL")</f>
        <v>FAIL</v>
      </c>
      <c r="E63" s="20">
        <f>SUM(E60:E62)</f>
        <v>0</v>
      </c>
    </row>
    <row r="64" spans="1:5" ht="12.75">
      <c r="A64" s="1"/>
      <c r="B64" s="3" t="s">
        <v>3</v>
      </c>
      <c r="C64" s="13"/>
      <c r="D64" s="8"/>
      <c r="E64" s="1"/>
    </row>
    <row r="65" spans="1:5" ht="12.75">
      <c r="A65" s="1" t="s">
        <v>51</v>
      </c>
      <c r="B65" s="5" t="s">
        <v>4</v>
      </c>
      <c r="C65" s="13"/>
      <c r="D65" s="11"/>
      <c r="E65" s="1">
        <f>IF(D65="Y",3,0)</f>
        <v>0</v>
      </c>
    </row>
    <row r="66" spans="1:5" ht="12.75">
      <c r="A66" s="1"/>
      <c r="B66" s="5" t="s">
        <v>5</v>
      </c>
      <c r="C66" s="13"/>
      <c r="D66" s="11"/>
      <c r="E66" s="1">
        <f>IF(D66="Y",1,0)</f>
        <v>0</v>
      </c>
    </row>
    <row r="67" spans="1:5" ht="22.5">
      <c r="A67" s="1"/>
      <c r="B67" s="5" t="s">
        <v>6</v>
      </c>
      <c r="C67" s="13"/>
      <c r="D67" s="11"/>
      <c r="E67" s="1">
        <f>IF(D67="Y",1,0)</f>
        <v>0</v>
      </c>
    </row>
    <row r="68" spans="1:5" ht="12.75">
      <c r="A68" s="1"/>
      <c r="B68" s="5" t="s">
        <v>7</v>
      </c>
      <c r="C68" s="13"/>
      <c r="D68" s="11"/>
      <c r="E68" s="1">
        <f>IF(D68="Y",1,0)</f>
        <v>0</v>
      </c>
    </row>
    <row r="69" spans="1:5" ht="22.5">
      <c r="A69" s="1"/>
      <c r="B69" s="5" t="s">
        <v>8</v>
      </c>
      <c r="C69" s="13"/>
      <c r="D69" s="11"/>
      <c r="E69" s="1">
        <f>IF(D69="Y",1,0)</f>
        <v>0</v>
      </c>
    </row>
    <row r="70" spans="1:5" ht="18">
      <c r="A70" s="1"/>
      <c r="B70" s="15" t="s">
        <v>64</v>
      </c>
      <c r="C70" s="13"/>
      <c r="D70" s="1" t="str">
        <f>IF(SUM(E65:E69)&gt;=5,"PASS","FAIL")</f>
        <v>FAIL</v>
      </c>
      <c r="E70" s="20">
        <f>SUM(E65:E69)</f>
        <v>0</v>
      </c>
    </row>
    <row r="71" spans="1:5" ht="12.75">
      <c r="A71" s="1"/>
      <c r="B71" s="3" t="s">
        <v>9</v>
      </c>
      <c r="C71" s="13"/>
      <c r="D71" s="8"/>
      <c r="E71" s="1"/>
    </row>
    <row r="72" spans="1:5" ht="12.75">
      <c r="A72" s="1" t="s">
        <v>51</v>
      </c>
      <c r="B72" s="6" t="s">
        <v>10</v>
      </c>
      <c r="C72" s="13"/>
      <c r="D72" s="11"/>
      <c r="E72" s="1">
        <f>IF(D72="Y",5,0)</f>
        <v>0</v>
      </c>
    </row>
    <row r="73" spans="1:5" ht="22.5">
      <c r="A73" s="1" t="s">
        <v>51</v>
      </c>
      <c r="B73" s="5" t="s">
        <v>11</v>
      </c>
      <c r="C73" s="12"/>
      <c r="D73" s="11"/>
      <c r="E73" s="1">
        <f>IF(D73="Y",5,0)</f>
        <v>0</v>
      </c>
    </row>
    <row r="74" spans="1:5" ht="12.75">
      <c r="A74" s="1" t="s">
        <v>51</v>
      </c>
      <c r="B74" s="6" t="s">
        <v>12</v>
      </c>
      <c r="C74" s="12"/>
      <c r="D74" s="11"/>
      <c r="E74" s="1">
        <f>IF(D74="Y",5,0)</f>
        <v>0</v>
      </c>
    </row>
    <row r="75" spans="1:5" ht="12.75">
      <c r="A75" s="1" t="s">
        <v>51</v>
      </c>
      <c r="B75" s="5" t="s">
        <v>13</v>
      </c>
      <c r="C75" s="12"/>
      <c r="D75" s="11"/>
      <c r="E75" s="1">
        <f>IF(D75="Y",5,0)</f>
        <v>0</v>
      </c>
    </row>
    <row r="76" spans="1:5" ht="12.75">
      <c r="A76" s="1"/>
      <c r="B76" s="5" t="s">
        <v>14</v>
      </c>
      <c r="C76" s="12"/>
      <c r="D76" s="11"/>
      <c r="E76" s="1">
        <f>IF(D76="Y",1,0)</f>
        <v>0</v>
      </c>
    </row>
    <row r="77" spans="1:5" ht="22.5">
      <c r="A77" s="1"/>
      <c r="B77" s="5" t="s">
        <v>15</v>
      </c>
      <c r="C77" s="12"/>
      <c r="D77" s="11"/>
      <c r="E77" s="1">
        <f>IF(D77="Y",1,0)</f>
        <v>0</v>
      </c>
    </row>
    <row r="78" spans="1:5" ht="12.75">
      <c r="A78" s="1"/>
      <c r="B78" s="5" t="s">
        <v>16</v>
      </c>
      <c r="C78" s="12"/>
      <c r="D78" s="11"/>
      <c r="E78" s="1">
        <f>IF(D78="Y",1,0)</f>
        <v>0</v>
      </c>
    </row>
    <row r="79" spans="1:5" ht="12.75">
      <c r="A79" s="1"/>
      <c r="B79" s="5" t="s">
        <v>17</v>
      </c>
      <c r="C79" s="12"/>
      <c r="D79" s="11"/>
      <c r="E79" s="1">
        <f>IF(D79="Y",1,0)</f>
        <v>0</v>
      </c>
    </row>
    <row r="80" spans="1:5" ht="12.75">
      <c r="A80" s="1"/>
      <c r="B80" s="5" t="s">
        <v>18</v>
      </c>
      <c r="C80" s="12"/>
      <c r="D80" s="11"/>
      <c r="E80" s="1">
        <f>IF(D80="Y",1,0)</f>
        <v>0</v>
      </c>
    </row>
    <row r="81" spans="1:5" ht="18">
      <c r="A81" s="1"/>
      <c r="B81" s="15" t="s">
        <v>62</v>
      </c>
      <c r="C81" s="12"/>
      <c r="D81" s="1" t="str">
        <f>IF(SUM(E72:E80)&gt;=21,"PASS","FAIL")</f>
        <v>FAIL</v>
      </c>
      <c r="E81" s="20">
        <f>SUM(E72:E80)</f>
        <v>0</v>
      </c>
    </row>
    <row r="82" spans="1:5" ht="12.75">
      <c r="A82" s="1"/>
      <c r="B82" s="3" t="s">
        <v>19</v>
      </c>
      <c r="C82" s="5"/>
      <c r="D82" s="9"/>
      <c r="E82" s="1"/>
    </row>
    <row r="83" spans="1:5" ht="22.5">
      <c r="A83" s="1" t="s">
        <v>51</v>
      </c>
      <c r="B83" s="5" t="s">
        <v>20</v>
      </c>
      <c r="C83" s="12"/>
      <c r="D83" s="11"/>
      <c r="E83" s="1">
        <f>IF(D83="Y",3,0)</f>
        <v>0</v>
      </c>
    </row>
    <row r="84" spans="1:5" ht="22.5">
      <c r="A84" s="1"/>
      <c r="B84" s="5" t="s">
        <v>21</v>
      </c>
      <c r="C84" s="12"/>
      <c r="D84" s="11"/>
      <c r="E84" s="1">
        <f>IF(D84="Y",1,0)</f>
        <v>0</v>
      </c>
    </row>
    <row r="85" spans="1:5" ht="22.5">
      <c r="A85" s="1"/>
      <c r="B85" s="5" t="s">
        <v>22</v>
      </c>
      <c r="C85" s="12"/>
      <c r="D85" s="11"/>
      <c r="E85" s="1">
        <f>IF(D85="Y",1,0)</f>
        <v>0</v>
      </c>
    </row>
    <row r="86" spans="1:5" ht="22.5">
      <c r="A86" s="1"/>
      <c r="B86" s="5" t="s">
        <v>23</v>
      </c>
      <c r="C86" s="12"/>
      <c r="D86" s="11"/>
      <c r="E86" s="1">
        <f>IF(D86="Y",1,0)</f>
        <v>0</v>
      </c>
    </row>
    <row r="87" spans="1:5" ht="18">
      <c r="A87" s="1"/>
      <c r="B87" s="15" t="s">
        <v>62</v>
      </c>
      <c r="C87" s="12"/>
      <c r="D87" s="1" t="str">
        <f>IF(SUM(E83:E86)&gt;=4,"PASS","FAIL")</f>
        <v>FAIL</v>
      </c>
      <c r="E87" s="20">
        <f>SUM(E83:E86)</f>
        <v>0</v>
      </c>
    </row>
    <row r="88" spans="1:5" ht="12.75">
      <c r="A88" s="1"/>
      <c r="B88" s="3" t="s">
        <v>24</v>
      </c>
      <c r="C88" s="5"/>
      <c r="D88" s="9"/>
      <c r="E88" s="1"/>
    </row>
    <row r="89" spans="1:5" ht="12.75">
      <c r="A89" s="1" t="s">
        <v>51</v>
      </c>
      <c r="B89" s="5" t="s">
        <v>25</v>
      </c>
      <c r="C89" s="12"/>
      <c r="D89" s="11"/>
      <c r="E89" s="1">
        <f>IF(D89="Y",2,0)</f>
        <v>0</v>
      </c>
    </row>
    <row r="90" spans="1:5" ht="22.5">
      <c r="A90" s="1"/>
      <c r="B90" s="5" t="s">
        <v>26</v>
      </c>
      <c r="C90" s="12"/>
      <c r="D90" s="11"/>
      <c r="E90" s="1">
        <f>IF(D90="Y",1,0)</f>
        <v>0</v>
      </c>
    </row>
    <row r="91" spans="1:5" ht="12.75">
      <c r="A91" s="1"/>
      <c r="B91" s="5" t="s">
        <v>27</v>
      </c>
      <c r="C91" s="12"/>
      <c r="D91" s="11"/>
      <c r="E91" s="1">
        <f>IF(D91="Y",1,0)</f>
        <v>0</v>
      </c>
    </row>
    <row r="92" spans="1:5" ht="18">
      <c r="A92" s="1"/>
      <c r="B92" s="15" t="s">
        <v>62</v>
      </c>
      <c r="C92" s="12"/>
      <c r="D92" s="1" t="str">
        <f>IF(SUM(E89:E91)&gt;=3,"PASS","FAIL")</f>
        <v>FAIL</v>
      </c>
      <c r="E92" s="20">
        <f>SUM(E89:E91)</f>
        <v>0</v>
      </c>
    </row>
    <row r="93" spans="1:5" ht="12.75">
      <c r="A93" s="1"/>
      <c r="B93" s="3" t="s">
        <v>28</v>
      </c>
      <c r="C93" s="5"/>
      <c r="D93" s="9"/>
      <c r="E93" s="1"/>
    </row>
    <row r="94" spans="1:5" ht="22.5">
      <c r="A94" s="1" t="s">
        <v>51</v>
      </c>
      <c r="B94" s="5" t="s">
        <v>29</v>
      </c>
      <c r="C94" s="12"/>
      <c r="D94" s="11"/>
      <c r="E94" s="1">
        <f>IF(D94="Y",2,0)</f>
        <v>0</v>
      </c>
    </row>
    <row r="95" spans="1:5" ht="12.75">
      <c r="A95" s="1" t="s">
        <v>51</v>
      </c>
      <c r="B95" s="5" t="s">
        <v>30</v>
      </c>
      <c r="C95" s="12"/>
      <c r="D95" s="11"/>
      <c r="E95" s="1">
        <f>IF(D95="Y",2,0)</f>
        <v>0</v>
      </c>
    </row>
    <row r="96" spans="1:5" ht="22.5">
      <c r="A96" s="1"/>
      <c r="B96" s="5" t="s">
        <v>31</v>
      </c>
      <c r="C96" s="12"/>
      <c r="D96" s="11"/>
      <c r="E96" s="1">
        <f>IF(D96="Y",1,0)</f>
        <v>0</v>
      </c>
    </row>
    <row r="97" spans="1:5" ht="12.75">
      <c r="A97" s="1"/>
      <c r="B97" s="5" t="s">
        <v>32</v>
      </c>
      <c r="C97" s="12"/>
      <c r="D97" s="11"/>
      <c r="E97" s="1">
        <f>IF(D97="Y",1,0)</f>
        <v>0</v>
      </c>
    </row>
    <row r="98" spans="1:5" ht="18">
      <c r="A98" s="1"/>
      <c r="B98" s="15" t="s">
        <v>62</v>
      </c>
      <c r="C98" s="12"/>
      <c r="D98" s="1" t="str">
        <f>IF(SUM(E94:E97)&gt;=5,"PASS","FAIL")</f>
        <v>FAIL</v>
      </c>
      <c r="E98" s="20">
        <f>SUM(E94:E97)</f>
        <v>0</v>
      </c>
    </row>
    <row r="99" spans="1:5" ht="12.75">
      <c r="A99" s="1"/>
      <c r="B99" s="15"/>
      <c r="C99" s="12"/>
      <c r="D99" s="1"/>
      <c r="E99" s="20"/>
    </row>
    <row r="100" spans="1:5" ht="12.75">
      <c r="A100" s="1"/>
      <c r="B100" s="3" t="s">
        <v>33</v>
      </c>
      <c r="C100" s="5"/>
      <c r="D100" s="9"/>
      <c r="E100" s="1"/>
    </row>
    <row r="101" spans="1:5" ht="12.75">
      <c r="A101" s="1" t="s">
        <v>51</v>
      </c>
      <c r="B101" s="5" t="s">
        <v>34</v>
      </c>
      <c r="C101" s="12"/>
      <c r="D101" s="11"/>
      <c r="E101" s="1">
        <f>IF(D101="Y",3,0)</f>
        <v>0</v>
      </c>
    </row>
    <row r="102" spans="1:5" ht="22.5">
      <c r="A102" s="1" t="s">
        <v>51</v>
      </c>
      <c r="B102" s="5" t="s">
        <v>35</v>
      </c>
      <c r="C102" s="12"/>
      <c r="D102" s="11"/>
      <c r="E102" s="1">
        <f>IF(D102="Y",3,0)</f>
        <v>0</v>
      </c>
    </row>
    <row r="103" spans="1:5" ht="22.5">
      <c r="A103" s="1"/>
      <c r="B103" s="5" t="s">
        <v>36</v>
      </c>
      <c r="C103" s="12"/>
      <c r="D103" s="11"/>
      <c r="E103" s="1">
        <f>IF(D103="Y",1,0)</f>
        <v>0</v>
      </c>
    </row>
    <row r="104" spans="1:5" ht="22.5">
      <c r="A104" s="1"/>
      <c r="B104" s="5" t="s">
        <v>37</v>
      </c>
      <c r="C104" s="12"/>
      <c r="D104" s="11"/>
      <c r="E104" s="1">
        <f>IF(D104="Y",1,0)</f>
        <v>0</v>
      </c>
    </row>
    <row r="105" spans="1:5" ht="22.5">
      <c r="A105" s="1"/>
      <c r="B105" s="5" t="s">
        <v>38</v>
      </c>
      <c r="C105" s="12"/>
      <c r="D105" s="11"/>
      <c r="E105" s="1">
        <f>IF(D105="Y",1,0)</f>
        <v>0</v>
      </c>
    </row>
    <row r="106" spans="1:5" ht="18">
      <c r="A106" s="1"/>
      <c r="B106" s="15" t="s">
        <v>62</v>
      </c>
      <c r="C106" s="12"/>
      <c r="D106" s="1" t="str">
        <f>IF(SUM(E101:E105)&gt;=7,"PASS","FAIL")</f>
        <v>FAIL</v>
      </c>
      <c r="E106" s="20">
        <f>SUM(E101:E105)</f>
        <v>0</v>
      </c>
    </row>
    <row r="107" spans="1:5" ht="12.75">
      <c r="A107" s="1"/>
      <c r="B107" s="3" t="s">
        <v>39</v>
      </c>
      <c r="C107" s="5"/>
      <c r="D107" s="9"/>
      <c r="E107" s="1"/>
    </row>
    <row r="108" spans="1:5" ht="22.5">
      <c r="A108" s="1" t="s">
        <v>51</v>
      </c>
      <c r="B108" s="5" t="s">
        <v>40</v>
      </c>
      <c r="C108" s="12"/>
      <c r="D108" s="11"/>
      <c r="E108" s="1">
        <f>IF(D108="Y",3,0)</f>
        <v>0</v>
      </c>
    </row>
    <row r="109" spans="1:5" ht="22.5">
      <c r="A109" s="1" t="s">
        <v>51</v>
      </c>
      <c r="B109" s="5" t="s">
        <v>41</v>
      </c>
      <c r="C109" s="12"/>
      <c r="D109" s="11"/>
      <c r="E109" s="1">
        <f>IF(D109="Y",3,0)</f>
        <v>0</v>
      </c>
    </row>
    <row r="110" spans="1:5" ht="45">
      <c r="A110" s="1"/>
      <c r="B110" s="5" t="s">
        <v>42</v>
      </c>
      <c r="C110" s="12"/>
      <c r="D110" s="11"/>
      <c r="E110" s="1">
        <f>IF(D110="Y",1,0)</f>
        <v>0</v>
      </c>
    </row>
    <row r="111" spans="1:5" ht="33.75">
      <c r="A111" s="1"/>
      <c r="B111" s="5" t="s">
        <v>43</v>
      </c>
      <c r="C111" s="12"/>
      <c r="D111" s="11"/>
      <c r="E111" s="1">
        <f>IF(D111="Y",1,0)</f>
        <v>0</v>
      </c>
    </row>
    <row r="112" spans="1:5" ht="33.75">
      <c r="A112" s="1"/>
      <c r="B112" s="5" t="s">
        <v>44</v>
      </c>
      <c r="C112" s="12"/>
      <c r="D112" s="11"/>
      <c r="E112" s="1">
        <f>IF(D112="Y",1,0)</f>
        <v>0</v>
      </c>
    </row>
    <row r="113" spans="1:5" ht="18">
      <c r="A113" s="1"/>
      <c r="B113" s="15" t="s">
        <v>62</v>
      </c>
      <c r="C113" s="12"/>
      <c r="D113" s="1" t="str">
        <f>IF(SUM(E108:E112)&gt;=7,"PASS","FAIL")</f>
        <v>FAIL</v>
      </c>
      <c r="E113" s="20">
        <f>SUM(E108:E112)</f>
        <v>0</v>
      </c>
    </row>
    <row r="114" spans="1:5" ht="12.75">
      <c r="A114" s="1"/>
      <c r="B114" s="3" t="s">
        <v>45</v>
      </c>
      <c r="C114" s="5"/>
      <c r="D114" s="9"/>
      <c r="E114" s="1"/>
    </row>
    <row r="115" spans="1:5" ht="22.5">
      <c r="A115" s="1" t="s">
        <v>51</v>
      </c>
      <c r="B115" s="5" t="s">
        <v>46</v>
      </c>
      <c r="C115" s="12"/>
      <c r="D115" s="11"/>
      <c r="E115" s="1">
        <f>IF(D115="Y",1,0)</f>
        <v>0</v>
      </c>
    </row>
    <row r="116" spans="1:5" ht="22.5">
      <c r="A116" s="1" t="s">
        <v>51</v>
      </c>
      <c r="B116" s="5" t="s">
        <v>47</v>
      </c>
      <c r="C116" s="12"/>
      <c r="D116" s="11"/>
      <c r="E116" s="1">
        <f>IF(D116="Y",1,0)</f>
        <v>0</v>
      </c>
    </row>
    <row r="117" spans="1:5" ht="12.75">
      <c r="A117" s="1" t="s">
        <v>51</v>
      </c>
      <c r="B117" s="5" t="s">
        <v>48</v>
      </c>
      <c r="C117" s="12"/>
      <c r="D117" s="11"/>
      <c r="E117" s="1">
        <f>IF(D117="Y",1,0)</f>
        <v>0</v>
      </c>
    </row>
    <row r="118" spans="1:5" ht="22.5">
      <c r="A118" s="1" t="s">
        <v>51</v>
      </c>
      <c r="B118" s="5" t="s">
        <v>49</v>
      </c>
      <c r="C118" s="12"/>
      <c r="D118" s="11"/>
      <c r="E118" s="1">
        <f>IF(D118="Y",1,0)</f>
        <v>0</v>
      </c>
    </row>
    <row r="119" spans="1:5" ht="22.5">
      <c r="A119" s="1" t="s">
        <v>51</v>
      </c>
      <c r="B119" s="5" t="s">
        <v>52</v>
      </c>
      <c r="C119" s="2"/>
      <c r="D119" s="11"/>
      <c r="E119" s="1">
        <f>IF(D119="Y",1,0)</f>
        <v>0</v>
      </c>
    </row>
    <row r="120" spans="1:5" ht="12.75">
      <c r="A120" s="1"/>
      <c r="B120" s="15" t="s">
        <v>63</v>
      </c>
      <c r="C120" s="2"/>
      <c r="D120" s="1" t="str">
        <f>IF(SUM(E115:E119)&gt;=5,"PASS","FAIL")</f>
        <v>FAIL</v>
      </c>
      <c r="E120" s="20">
        <f>SUM(E115:E119)</f>
        <v>0</v>
      </c>
    </row>
  </sheetData>
  <sheetProtection sheet="1" objects="1" scenarios="1"/>
  <mergeCells count="1">
    <mergeCell ref="B57:E57"/>
  </mergeCells>
  <dataValidations count="1">
    <dataValidation errorStyle="warning" type="list" allowBlank="1" showDropDown="1" showInputMessage="1" showErrorMessage="1" errorTitle="Input Error" error="You must enter either Y (for YES) or N (for No)." sqref="D115:D118 D60:D62 D65:D69 D72:D80 D83:D86 D89:D91 D94:D97 D101:D105 D108:D112">
      <formula1>"Y,y,N,n"</formula1>
    </dataValidation>
  </dataValidation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57:E121"/>
  <sheetViews>
    <sheetView workbookViewId="0" topLeftCell="A52">
      <selection activeCell="D60" sqref="D60:D63"/>
    </sheetView>
  </sheetViews>
  <sheetFormatPr defaultColWidth="9.140625" defaultRowHeight="12.75"/>
  <cols>
    <col min="1" max="1" width="2.57421875" style="0" bestFit="1" customWidth="1"/>
    <col min="2" max="2" width="53.421875" style="0" customWidth="1"/>
    <col min="3" max="3" width="2.00390625" style="0" customWidth="1"/>
    <col min="4" max="4" width="20.57421875" style="0" bestFit="1" customWidth="1"/>
    <col min="5" max="5" width="9.28125" style="0" customWidth="1"/>
    <col min="9" max="9" width="14.57421875" style="0" customWidth="1"/>
  </cols>
  <sheetData>
    <row r="57" spans="1:5" ht="15.75">
      <c r="A57" s="40" t="s">
        <v>167</v>
      </c>
      <c r="B57" s="43"/>
      <c r="C57" s="43"/>
      <c r="D57" s="43"/>
      <c r="E57" s="44"/>
    </row>
    <row r="58" spans="1:5" ht="12.75">
      <c r="A58" s="1"/>
      <c r="B58" s="23"/>
      <c r="C58" s="30"/>
      <c r="D58" s="1" t="s">
        <v>50</v>
      </c>
      <c r="E58" s="23"/>
    </row>
    <row r="59" spans="1:5" ht="12.75">
      <c r="A59" s="1"/>
      <c r="B59" s="3" t="s">
        <v>69</v>
      </c>
      <c r="C59" s="28"/>
      <c r="D59" s="24"/>
      <c r="E59" s="24"/>
    </row>
    <row r="60" spans="1:5" ht="33.75">
      <c r="A60" s="1" t="s">
        <v>51</v>
      </c>
      <c r="B60" s="5" t="s">
        <v>121</v>
      </c>
      <c r="C60" s="28"/>
      <c r="D60" s="11"/>
      <c r="E60" s="1">
        <f>IF(D60="Y",3,0)</f>
        <v>0</v>
      </c>
    </row>
    <row r="61" spans="1:5" ht="22.5">
      <c r="A61" s="1"/>
      <c r="B61" s="5" t="s">
        <v>122</v>
      </c>
      <c r="C61" s="28"/>
      <c r="D61" s="11"/>
      <c r="E61" s="1">
        <f>IF(D61="Y",1,0)</f>
        <v>0</v>
      </c>
    </row>
    <row r="62" spans="1:5" ht="12.75">
      <c r="A62" s="1"/>
      <c r="B62" s="5" t="s">
        <v>123</v>
      </c>
      <c r="C62" s="28"/>
      <c r="D62" s="11"/>
      <c r="E62" s="1">
        <f>IF(D62="Y",1,0)</f>
        <v>0</v>
      </c>
    </row>
    <row r="63" spans="1:5" ht="22.5">
      <c r="A63" s="1"/>
      <c r="B63" s="5" t="s">
        <v>124</v>
      </c>
      <c r="C63" s="28"/>
      <c r="D63" s="11"/>
      <c r="E63" s="1">
        <f>IF(D63="Y",1,0)</f>
        <v>0</v>
      </c>
    </row>
    <row r="64" spans="1:5" ht="18">
      <c r="A64" s="1"/>
      <c r="B64" s="15" t="s">
        <v>62</v>
      </c>
      <c r="C64" s="29"/>
      <c r="D64" s="1" t="str">
        <f>IF(SUM(E60:E63)&gt;=4,"PASS","FAIL")</f>
        <v>FAIL</v>
      </c>
      <c r="E64" s="20">
        <f>SUM(E60:E63)</f>
        <v>0</v>
      </c>
    </row>
    <row r="65" spans="1:5" ht="12.75">
      <c r="A65" s="1"/>
      <c r="B65" s="3" t="s">
        <v>74</v>
      </c>
      <c r="C65" s="28"/>
      <c r="D65" s="25"/>
      <c r="E65" s="25"/>
    </row>
    <row r="66" spans="1:5" ht="22.5">
      <c r="A66" s="1" t="s">
        <v>51</v>
      </c>
      <c r="B66" s="5" t="s">
        <v>125</v>
      </c>
      <c r="C66" s="28"/>
      <c r="D66" s="11"/>
      <c r="E66" s="1">
        <f>IF(D66="Y",2,0)</f>
        <v>0</v>
      </c>
    </row>
    <row r="67" spans="1:5" ht="22.5">
      <c r="A67" s="1"/>
      <c r="B67" s="5" t="s">
        <v>126</v>
      </c>
      <c r="C67" s="28"/>
      <c r="D67" s="11"/>
      <c r="E67" s="1">
        <f>IF(D67="Y",1,0)</f>
        <v>0</v>
      </c>
    </row>
    <row r="68" spans="1:5" ht="33.75">
      <c r="A68" s="1"/>
      <c r="B68" s="5" t="s">
        <v>127</v>
      </c>
      <c r="C68" s="28"/>
      <c r="D68" s="11"/>
      <c r="E68" s="1">
        <f>IF(D68="Y",1,0)</f>
        <v>0</v>
      </c>
    </row>
    <row r="69" spans="1:5" ht="18">
      <c r="A69" s="1"/>
      <c r="B69" s="15" t="s">
        <v>62</v>
      </c>
      <c r="C69" s="29"/>
      <c r="D69" s="1" t="str">
        <f>IF(SUM(E66:E68)&gt;=3,"PASS","FAIL")</f>
        <v>FAIL</v>
      </c>
      <c r="E69" s="20">
        <f>SUM(E66:E68)</f>
        <v>0</v>
      </c>
    </row>
    <row r="70" spans="1:5" ht="12.75">
      <c r="A70" s="1"/>
      <c r="B70" s="3" t="s">
        <v>78</v>
      </c>
      <c r="C70" s="28"/>
      <c r="D70" s="23"/>
      <c r="E70" s="23"/>
    </row>
    <row r="71" spans="1:5" ht="22.5">
      <c r="A71" s="1" t="s">
        <v>51</v>
      </c>
      <c r="B71" s="5" t="s">
        <v>128</v>
      </c>
      <c r="C71" s="28"/>
      <c r="D71" s="11"/>
      <c r="E71" s="1">
        <f>IF(D71="Y",4,0)</f>
        <v>0</v>
      </c>
    </row>
    <row r="72" spans="1:5" ht="22.5">
      <c r="A72" s="1" t="s">
        <v>51</v>
      </c>
      <c r="B72" s="5" t="s">
        <v>129</v>
      </c>
      <c r="C72" s="28"/>
      <c r="D72" s="11"/>
      <c r="E72" s="1">
        <f>IF(D72="Y",4,0)</f>
        <v>0</v>
      </c>
    </row>
    <row r="73" spans="1:5" ht="12.75">
      <c r="A73" s="1" t="s">
        <v>51</v>
      </c>
      <c r="B73" s="5" t="s">
        <v>130</v>
      </c>
      <c r="C73" s="28"/>
      <c r="D73" s="11"/>
      <c r="E73" s="1">
        <f>IF(D73="Y",4,0)</f>
        <v>0</v>
      </c>
    </row>
    <row r="74" spans="1:5" ht="22.5">
      <c r="A74" s="1"/>
      <c r="B74" s="5" t="s">
        <v>131</v>
      </c>
      <c r="C74" s="28"/>
      <c r="D74" s="11"/>
      <c r="E74" s="1">
        <f>IF(D74="Y",1,0)</f>
        <v>0</v>
      </c>
    </row>
    <row r="75" spans="1:5" ht="22.5">
      <c r="A75" s="1"/>
      <c r="B75" s="5" t="s">
        <v>132</v>
      </c>
      <c r="C75" s="28"/>
      <c r="D75" s="11"/>
      <c r="E75" s="1">
        <f>IF(D75="Y",1,0)</f>
        <v>0</v>
      </c>
    </row>
    <row r="76" spans="1:5" ht="22.5">
      <c r="A76" s="1"/>
      <c r="B76" s="5" t="s">
        <v>133</v>
      </c>
      <c r="C76" s="28"/>
      <c r="D76" s="11"/>
      <c r="E76" s="1">
        <f>IF(D76="Y",1,0)</f>
        <v>0</v>
      </c>
    </row>
    <row r="77" spans="1:5" ht="12.75">
      <c r="A77" s="1"/>
      <c r="B77" s="5" t="s">
        <v>134</v>
      </c>
      <c r="C77" s="28"/>
      <c r="D77" s="11"/>
      <c r="E77" s="1">
        <f>IF(D77="Y",1,0)</f>
        <v>0</v>
      </c>
    </row>
    <row r="78" spans="1:5" ht="18">
      <c r="A78" s="1"/>
      <c r="B78" s="15" t="s">
        <v>62</v>
      </c>
      <c r="C78" s="29"/>
      <c r="D78" s="1" t="str">
        <f>IF(SUM(E69:E77)&gt;=13,"PASS","FAIL")</f>
        <v>FAIL</v>
      </c>
      <c r="E78" s="20">
        <f>SUM(E71:E77)</f>
        <v>0</v>
      </c>
    </row>
    <row r="79" spans="1:5" ht="12.75">
      <c r="A79" s="1"/>
      <c r="B79" s="3" t="s">
        <v>86</v>
      </c>
      <c r="C79" s="28"/>
      <c r="D79" s="25"/>
      <c r="E79" s="25"/>
    </row>
    <row r="80" spans="1:5" ht="22.5">
      <c r="A80" s="1" t="s">
        <v>51</v>
      </c>
      <c r="B80" s="5" t="s">
        <v>135</v>
      </c>
      <c r="C80" s="28"/>
      <c r="D80" s="11"/>
      <c r="E80" s="1">
        <f>IF(D80="Y",2,0)</f>
        <v>0</v>
      </c>
    </row>
    <row r="81" spans="1:5" ht="12.75">
      <c r="A81" s="1" t="s">
        <v>51</v>
      </c>
      <c r="B81" s="5" t="s">
        <v>136</v>
      </c>
      <c r="C81" s="28"/>
      <c r="D81" s="11"/>
      <c r="E81" s="1">
        <f>IF(D81="Y",2,0)</f>
        <v>0</v>
      </c>
    </row>
    <row r="82" spans="1:5" ht="22.5">
      <c r="A82" s="1"/>
      <c r="B82" s="5" t="s">
        <v>137</v>
      </c>
      <c r="C82" s="28"/>
      <c r="D82" s="11"/>
      <c r="E82" s="1">
        <f>IF(D82="Y",1,0)</f>
        <v>0</v>
      </c>
    </row>
    <row r="83" spans="1:5" ht="22.5">
      <c r="A83" s="1"/>
      <c r="B83" s="5" t="s">
        <v>138</v>
      </c>
      <c r="C83" s="28"/>
      <c r="D83" s="11"/>
      <c r="E83" s="1">
        <f>IF(D83="Y",1,0)</f>
        <v>0</v>
      </c>
    </row>
    <row r="84" spans="1:5" ht="18">
      <c r="A84" s="1"/>
      <c r="B84" s="15" t="s">
        <v>62</v>
      </c>
      <c r="C84" s="29"/>
      <c r="D84" s="1" t="str">
        <f>IF(SUM(E80:E83)&gt;=5,"PASS","FAIL")</f>
        <v>FAIL</v>
      </c>
      <c r="E84" s="20">
        <f>SUM(E80:E83)</f>
        <v>0</v>
      </c>
    </row>
    <row r="85" spans="1:5" ht="12.75">
      <c r="A85" s="1"/>
      <c r="B85" s="3" t="s">
        <v>90</v>
      </c>
      <c r="C85" s="28"/>
      <c r="D85" s="25"/>
      <c r="E85" s="25"/>
    </row>
    <row r="86" spans="1:5" ht="12.75">
      <c r="A86" s="1" t="s">
        <v>51</v>
      </c>
      <c r="B86" s="5" t="s">
        <v>139</v>
      </c>
      <c r="C86" s="28"/>
      <c r="D86" s="11"/>
      <c r="E86" s="1">
        <f>IF(D86="Y",3,0)</f>
        <v>0</v>
      </c>
    </row>
    <row r="87" spans="1:5" ht="22.5">
      <c r="A87" s="1"/>
      <c r="B87" s="5" t="s">
        <v>140</v>
      </c>
      <c r="C87" s="28"/>
      <c r="D87" s="11"/>
      <c r="E87" s="1">
        <f>IF(D87="Y",1,0)</f>
        <v>0</v>
      </c>
    </row>
    <row r="88" spans="1:5" ht="12.75">
      <c r="A88" s="1"/>
      <c r="B88" s="5" t="s">
        <v>141</v>
      </c>
      <c r="C88" s="28"/>
      <c r="D88" s="11"/>
      <c r="E88" s="1">
        <f>IF(D88="Y",1,0)</f>
        <v>0</v>
      </c>
    </row>
    <row r="89" spans="1:5" ht="12.75">
      <c r="A89" s="1"/>
      <c r="B89" s="5" t="s">
        <v>142</v>
      </c>
      <c r="C89" s="28"/>
      <c r="D89" s="11"/>
      <c r="E89" s="1">
        <f>IF(D89="Y",1,0)</f>
        <v>0</v>
      </c>
    </row>
    <row r="90" spans="1:5" ht="18">
      <c r="A90" s="1"/>
      <c r="B90" s="15" t="s">
        <v>62</v>
      </c>
      <c r="C90" s="29"/>
      <c r="D90" s="1" t="str">
        <f>IF(SUM(E86:E89)&gt;=4,"PASS","FAIL")</f>
        <v>FAIL</v>
      </c>
      <c r="E90" s="20">
        <f>SUM(E86:E89)</f>
        <v>0</v>
      </c>
    </row>
    <row r="91" spans="1:5" ht="12.75">
      <c r="A91" s="1"/>
      <c r="B91" s="3" t="s">
        <v>143</v>
      </c>
      <c r="C91" s="28"/>
      <c r="D91" s="24"/>
      <c r="E91" s="24"/>
    </row>
    <row r="92" spans="1:5" ht="33.75">
      <c r="A92" s="1" t="s">
        <v>51</v>
      </c>
      <c r="B92" s="5" t="s">
        <v>144</v>
      </c>
      <c r="C92" s="28"/>
      <c r="D92" s="11"/>
      <c r="E92" s="1">
        <f>IF(D92="Y",2,0)</f>
        <v>0</v>
      </c>
    </row>
    <row r="93" spans="1:5" ht="22.5">
      <c r="A93" s="1" t="s">
        <v>51</v>
      </c>
      <c r="B93" s="5" t="s">
        <v>145</v>
      </c>
      <c r="C93" s="28"/>
      <c r="D93" s="11"/>
      <c r="E93" s="1">
        <f>IF(D93="Y",2,0)</f>
        <v>0</v>
      </c>
    </row>
    <row r="94" spans="1:5" ht="22.5">
      <c r="A94" s="1"/>
      <c r="B94" s="5" t="s">
        <v>146</v>
      </c>
      <c r="C94" s="28"/>
      <c r="D94" s="11"/>
      <c r="E94" s="1">
        <f>IF(D94="Y",1,0)</f>
        <v>0</v>
      </c>
    </row>
    <row r="95" spans="1:5" ht="12.75">
      <c r="A95" s="1"/>
      <c r="B95" s="5" t="s">
        <v>147</v>
      </c>
      <c r="C95" s="28"/>
      <c r="D95" s="11"/>
      <c r="E95" s="1">
        <f>IF(D95="Y",1,0)</f>
        <v>0</v>
      </c>
    </row>
    <row r="96" spans="1:5" ht="18">
      <c r="A96" s="1"/>
      <c r="B96" s="15" t="s">
        <v>62</v>
      </c>
      <c r="C96" s="29"/>
      <c r="D96" s="1" t="str">
        <f>IF(SUM(E92:E95)&gt;=5,"PASS","FAIL")</f>
        <v>FAIL</v>
      </c>
      <c r="E96" s="20">
        <f>SUM(E92:E95)</f>
        <v>0</v>
      </c>
    </row>
    <row r="97" spans="1:5" ht="12.75">
      <c r="A97" s="1"/>
      <c r="B97" s="3" t="s">
        <v>99</v>
      </c>
      <c r="C97" s="28"/>
      <c r="D97" s="25"/>
      <c r="E97" s="25"/>
    </row>
    <row r="98" spans="1:5" ht="22.5">
      <c r="A98" s="1" t="s">
        <v>51</v>
      </c>
      <c r="B98" s="5" t="s">
        <v>148</v>
      </c>
      <c r="C98" s="28"/>
      <c r="D98" s="11"/>
      <c r="E98" s="1">
        <f>IF(D98="Y",3,0)</f>
        <v>0</v>
      </c>
    </row>
    <row r="99" spans="1:5" ht="22.5">
      <c r="A99" s="1" t="s">
        <v>51</v>
      </c>
      <c r="B99" s="5" t="s">
        <v>149</v>
      </c>
      <c r="C99" s="28"/>
      <c r="D99" s="11"/>
      <c r="E99" s="1">
        <f>IF(D99="Y",3,0)</f>
        <v>0</v>
      </c>
    </row>
    <row r="100" spans="1:5" ht="22.5">
      <c r="A100" s="1" t="s">
        <v>51</v>
      </c>
      <c r="B100" s="5" t="s">
        <v>150</v>
      </c>
      <c r="C100" s="28"/>
      <c r="D100" s="11"/>
      <c r="E100" s="1">
        <f>IF(D100="Y",3,0)</f>
        <v>0</v>
      </c>
    </row>
    <row r="101" spans="1:5" ht="22.5">
      <c r="A101" s="1"/>
      <c r="B101" s="5" t="s">
        <v>151</v>
      </c>
      <c r="C101" s="28"/>
      <c r="D101" s="11"/>
      <c r="E101" s="1">
        <f>IF(D101="Y",1,0)</f>
        <v>0</v>
      </c>
    </row>
    <row r="102" spans="1:5" ht="22.5">
      <c r="A102" s="1"/>
      <c r="B102" s="5" t="s">
        <v>152</v>
      </c>
      <c r="C102" s="28"/>
      <c r="D102" s="11"/>
      <c r="E102" s="1">
        <f>IF(D102="Y",1,0)</f>
        <v>0</v>
      </c>
    </row>
    <row r="103" spans="1:5" ht="22.5">
      <c r="A103" s="1"/>
      <c r="B103" s="5" t="s">
        <v>153</v>
      </c>
      <c r="C103" s="28"/>
      <c r="D103" s="11"/>
      <c r="E103" s="1">
        <f>IF(D103="Y",1,0)</f>
        <v>0</v>
      </c>
    </row>
    <row r="104" spans="1:5" ht="18">
      <c r="A104" s="1"/>
      <c r="B104" s="15" t="s">
        <v>62</v>
      </c>
      <c r="C104" s="29"/>
      <c r="D104" s="1" t="str">
        <f>IF(SUM(E95:E103)&gt;=10,"PASS","FAIL")</f>
        <v>FAIL</v>
      </c>
      <c r="E104" s="20">
        <f>SUM(E98:E103)</f>
        <v>0</v>
      </c>
    </row>
    <row r="105" spans="1:5" ht="12.75">
      <c r="A105" s="1"/>
      <c r="B105" s="3" t="s">
        <v>105</v>
      </c>
      <c r="C105" s="28"/>
      <c r="D105" s="22"/>
      <c r="E105" s="22"/>
    </row>
    <row r="106" spans="1:5" ht="22.5">
      <c r="A106" s="1" t="s">
        <v>51</v>
      </c>
      <c r="B106" s="5" t="s">
        <v>154</v>
      </c>
      <c r="C106" s="28"/>
      <c r="D106" s="11"/>
      <c r="E106" s="1">
        <f>IF(D106="Y",4,0)</f>
        <v>0</v>
      </c>
    </row>
    <row r="107" spans="1:5" ht="33.75">
      <c r="A107" s="1" t="s">
        <v>51</v>
      </c>
      <c r="B107" s="5" t="s">
        <v>155</v>
      </c>
      <c r="C107" s="28"/>
      <c r="D107" s="11"/>
      <c r="E107" s="1">
        <f>IF(D107="Y",4,0)</f>
        <v>0</v>
      </c>
    </row>
    <row r="108" spans="1:5" ht="22.5">
      <c r="A108" s="1" t="s">
        <v>51</v>
      </c>
      <c r="B108" s="5" t="s">
        <v>156</v>
      </c>
      <c r="C108" s="28"/>
      <c r="D108" s="11"/>
      <c r="E108" s="1">
        <f>IF(D108="Y",4,0)</f>
        <v>0</v>
      </c>
    </row>
    <row r="109" spans="1:5" ht="33.75">
      <c r="A109" s="1"/>
      <c r="B109" s="5" t="s">
        <v>157</v>
      </c>
      <c r="C109" s="28"/>
      <c r="D109" s="11"/>
      <c r="E109" s="1">
        <f>IF(D109="Y",1,0)</f>
        <v>0</v>
      </c>
    </row>
    <row r="110" spans="1:5" ht="22.5">
      <c r="A110" s="1"/>
      <c r="B110" s="5" t="s">
        <v>158</v>
      </c>
      <c r="C110" s="28"/>
      <c r="D110" s="11"/>
      <c r="E110" s="1">
        <f>IF(D110="Y",1,0)</f>
        <v>0</v>
      </c>
    </row>
    <row r="111" spans="1:5" ht="22.5">
      <c r="A111" s="1"/>
      <c r="B111" s="5" t="s">
        <v>159</v>
      </c>
      <c r="C111" s="28"/>
      <c r="D111" s="11"/>
      <c r="E111" s="1">
        <f>IF(D111="Y",1,0)</f>
        <v>0</v>
      </c>
    </row>
    <row r="112" spans="1:5" ht="22.5">
      <c r="A112" s="1"/>
      <c r="B112" s="5" t="s">
        <v>160</v>
      </c>
      <c r="C112" s="28"/>
      <c r="D112" s="11"/>
      <c r="E112" s="1">
        <f>IF(D112="Y",1,0)</f>
        <v>0</v>
      </c>
    </row>
    <row r="113" spans="1:5" ht="33.75">
      <c r="A113" s="1"/>
      <c r="B113" s="5" t="s">
        <v>161</v>
      </c>
      <c r="C113" s="28"/>
      <c r="D113" s="11"/>
      <c r="E113" s="1">
        <f>IF(D113="Y",1,0)</f>
        <v>0</v>
      </c>
    </row>
    <row r="114" spans="1:5" ht="18">
      <c r="A114" s="1"/>
      <c r="B114" s="15" t="s">
        <v>62</v>
      </c>
      <c r="C114" s="29"/>
      <c r="D114" s="1" t="str">
        <f>IF(SUM(E105:E113)&gt;=14,"PASS","FAIL")</f>
        <v>FAIL</v>
      </c>
      <c r="E114" s="20">
        <f>SUM(E106:E113)</f>
        <v>0</v>
      </c>
    </row>
    <row r="115" spans="1:5" ht="12.75">
      <c r="A115" s="1"/>
      <c r="B115" s="3" t="s">
        <v>114</v>
      </c>
      <c r="C115" s="28"/>
      <c r="D115" s="23"/>
      <c r="E115" s="23"/>
    </row>
    <row r="116" spans="1:5" ht="22.5">
      <c r="A116" s="1" t="s">
        <v>51</v>
      </c>
      <c r="B116" s="5" t="s">
        <v>162</v>
      </c>
      <c r="C116" s="28"/>
      <c r="D116" s="11"/>
      <c r="E116" s="1">
        <f>IF(D116="Y",1,0)</f>
        <v>0</v>
      </c>
    </row>
    <row r="117" spans="1:5" ht="22.5">
      <c r="A117" s="1" t="s">
        <v>51</v>
      </c>
      <c r="B117" s="5" t="s">
        <v>163</v>
      </c>
      <c r="C117" s="28"/>
      <c r="D117" s="11"/>
      <c r="E117" s="1">
        <f>IF(D117="Y",1,0)</f>
        <v>0</v>
      </c>
    </row>
    <row r="118" spans="1:5" ht="12.75">
      <c r="A118" s="1" t="s">
        <v>51</v>
      </c>
      <c r="B118" s="5" t="s">
        <v>164</v>
      </c>
      <c r="C118" s="28"/>
      <c r="D118" s="11"/>
      <c r="E118" s="1">
        <f>IF(D118="Y",1,0)</f>
        <v>0</v>
      </c>
    </row>
    <row r="119" spans="1:5" ht="22.5">
      <c r="A119" s="1" t="s">
        <v>51</v>
      </c>
      <c r="B119" s="21" t="s">
        <v>165</v>
      </c>
      <c r="C119" s="31"/>
      <c r="D119" s="11"/>
      <c r="E119" s="1">
        <f>IF(D119="Y",1,0)</f>
        <v>0</v>
      </c>
    </row>
    <row r="120" spans="1:5" ht="22.5">
      <c r="A120" s="1" t="s">
        <v>51</v>
      </c>
      <c r="B120" s="21" t="s">
        <v>166</v>
      </c>
      <c r="C120" s="31"/>
      <c r="D120" s="11"/>
      <c r="E120" s="1">
        <f>IF(D120="Y",1,0)</f>
        <v>0</v>
      </c>
    </row>
    <row r="121" spans="1:5" ht="18">
      <c r="A121" s="1"/>
      <c r="B121" s="15" t="s">
        <v>63</v>
      </c>
      <c r="C121" s="29"/>
      <c r="D121" s="1" t="str">
        <f>IF(SUM(E116:E120)&gt;=5,"PASS","FAIL")</f>
        <v>FAIL</v>
      </c>
      <c r="E121" s="20">
        <f>SUM(E116:E120)</f>
        <v>0</v>
      </c>
    </row>
  </sheetData>
  <sheetProtection sheet="1" objects="1" scenarios="1"/>
  <mergeCells count="1">
    <mergeCell ref="A57:E57"/>
  </mergeCells>
  <dataValidations count="1">
    <dataValidation errorStyle="warning" type="list" allowBlank="1" showDropDown="1" showInputMessage="1" showErrorMessage="1" errorTitle="Input Error" error="You must enter either Y (for YES) or N (for No)." sqref="D116:D119 D66:D68 D80:D83 D92:D95 D60:D63 D86:D89 D106:D113 D98:D103 D71:D77">
      <formula1>"Y,y,N,n"</formula1>
    </dataValidation>
  </dataValidations>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57:E122"/>
  <sheetViews>
    <sheetView workbookViewId="0" topLeftCell="A56">
      <selection activeCell="D60" sqref="D60:D63"/>
    </sheetView>
  </sheetViews>
  <sheetFormatPr defaultColWidth="9.140625" defaultRowHeight="12.75"/>
  <cols>
    <col min="1" max="1" width="2.57421875" style="0" bestFit="1" customWidth="1"/>
    <col min="2" max="2" width="41.57421875" style="0" customWidth="1"/>
    <col min="3" max="3" width="2.57421875" style="0" customWidth="1"/>
    <col min="4" max="4" width="20.57421875" style="0" bestFit="1" customWidth="1"/>
  </cols>
  <sheetData>
    <row r="57" spans="1:5" ht="15.75">
      <c r="A57" s="40" t="s">
        <v>214</v>
      </c>
      <c r="B57" s="43"/>
      <c r="C57" s="43"/>
      <c r="D57" s="43"/>
      <c r="E57" s="44"/>
    </row>
    <row r="58" spans="1:5" ht="12.75">
      <c r="A58" s="23"/>
      <c r="B58" s="23"/>
      <c r="C58" s="23"/>
      <c r="D58" s="1" t="s">
        <v>50</v>
      </c>
      <c r="E58" s="23"/>
    </row>
    <row r="59" spans="1:5" ht="12.75">
      <c r="A59" s="32"/>
      <c r="B59" s="3" t="s">
        <v>69</v>
      </c>
      <c r="C59" s="24"/>
      <c r="D59" s="24"/>
      <c r="E59" s="24"/>
    </row>
    <row r="60" spans="1:5" ht="33.75">
      <c r="A60" s="1" t="s">
        <v>51</v>
      </c>
      <c r="B60" s="5" t="s">
        <v>168</v>
      </c>
      <c r="C60" s="5"/>
      <c r="D60" s="11"/>
      <c r="E60" s="1">
        <f>IF(D60="Y",3,0)</f>
        <v>0</v>
      </c>
    </row>
    <row r="61" spans="1:5" ht="22.5">
      <c r="A61" s="1"/>
      <c r="B61" s="5" t="s">
        <v>169</v>
      </c>
      <c r="C61" s="5"/>
      <c r="D61" s="11"/>
      <c r="E61" s="1">
        <f>IF(D61="Y",1,0)</f>
        <v>0</v>
      </c>
    </row>
    <row r="62" spans="1:5" ht="22.5">
      <c r="A62" s="1"/>
      <c r="B62" s="5" t="s">
        <v>170</v>
      </c>
      <c r="C62" s="5"/>
      <c r="D62" s="11"/>
      <c r="E62" s="1">
        <f>IF(D62="Y",1,0)</f>
        <v>0</v>
      </c>
    </row>
    <row r="63" spans="1:5" ht="22.5">
      <c r="A63" s="1"/>
      <c r="B63" s="5" t="s">
        <v>213</v>
      </c>
      <c r="C63" s="5"/>
      <c r="D63" s="11"/>
      <c r="E63" s="1">
        <f>IF(D63="Y",1,0)</f>
        <v>0</v>
      </c>
    </row>
    <row r="64" spans="1:5" ht="18">
      <c r="A64" s="1"/>
      <c r="B64" s="15" t="s">
        <v>62</v>
      </c>
      <c r="C64" s="5"/>
      <c r="D64" s="1" t="str">
        <f>IF(SUM(E60:E63)&gt;=4,"PASS","FAIL")</f>
        <v>FAIL</v>
      </c>
      <c r="E64" s="20">
        <f>SUM(E60:E63)</f>
        <v>0</v>
      </c>
    </row>
    <row r="65" spans="1:5" ht="12.75">
      <c r="A65" s="33"/>
      <c r="B65" s="3" t="s">
        <v>74</v>
      </c>
      <c r="C65" s="21"/>
      <c r="D65" s="21"/>
      <c r="E65" s="25"/>
    </row>
    <row r="66" spans="1:5" ht="22.5">
      <c r="A66" s="1" t="s">
        <v>51</v>
      </c>
      <c r="B66" s="5" t="s">
        <v>171</v>
      </c>
      <c r="C66" s="5"/>
      <c r="D66" s="11"/>
      <c r="E66" s="1">
        <f>IF(D66="Y",3,0)</f>
        <v>0</v>
      </c>
    </row>
    <row r="67" spans="1:5" ht="22.5">
      <c r="A67" s="1"/>
      <c r="B67" s="5" t="s">
        <v>172</v>
      </c>
      <c r="C67" s="5"/>
      <c r="D67" s="11"/>
      <c r="E67" s="1">
        <f>IF(D67="Y",1,0)</f>
        <v>0</v>
      </c>
    </row>
    <row r="68" spans="1:5" ht="22.5">
      <c r="A68" s="1"/>
      <c r="B68" s="5" t="s">
        <v>173</v>
      </c>
      <c r="C68" s="5"/>
      <c r="D68" s="11"/>
      <c r="E68" s="1">
        <f>IF(D68="Y",1,0)</f>
        <v>0</v>
      </c>
    </row>
    <row r="69" spans="1:5" ht="22.5">
      <c r="A69" s="1"/>
      <c r="B69" s="5" t="s">
        <v>212</v>
      </c>
      <c r="C69" s="5"/>
      <c r="D69" s="11"/>
      <c r="E69" s="1">
        <f>IF(D69="Y",1,0)</f>
        <v>0</v>
      </c>
    </row>
    <row r="70" spans="1:5" ht="18">
      <c r="A70" s="23"/>
      <c r="B70" s="15" t="s">
        <v>62</v>
      </c>
      <c r="C70" s="5"/>
      <c r="D70" s="1" t="str">
        <f>IF(SUM(E66:E69)&gt;=4,"PASS","FAIL")</f>
        <v>FAIL</v>
      </c>
      <c r="E70" s="20">
        <f>SUM(E66:E69)</f>
        <v>0</v>
      </c>
    </row>
    <row r="71" spans="1:5" ht="12.75">
      <c r="A71" s="1"/>
      <c r="B71" s="3" t="s">
        <v>78</v>
      </c>
      <c r="C71" s="21"/>
      <c r="D71" s="21"/>
      <c r="E71" s="1"/>
    </row>
    <row r="72" spans="1:5" ht="22.5">
      <c r="A72" s="1" t="s">
        <v>51</v>
      </c>
      <c r="B72" s="5" t="s">
        <v>174</v>
      </c>
      <c r="C72" s="5"/>
      <c r="D72" s="11"/>
      <c r="E72" s="1">
        <f>IF(D72="Y",5,0)</f>
        <v>0</v>
      </c>
    </row>
    <row r="73" spans="1:5" ht="22.5">
      <c r="A73" s="1" t="s">
        <v>51</v>
      </c>
      <c r="B73" s="5" t="s">
        <v>175</v>
      </c>
      <c r="C73" s="5"/>
      <c r="D73" s="11"/>
      <c r="E73" s="1">
        <f>IF(D73="Y",5,0)</f>
        <v>0</v>
      </c>
    </row>
    <row r="74" spans="1:5" ht="22.5">
      <c r="A74" s="1" t="s">
        <v>51</v>
      </c>
      <c r="B74" s="5" t="s">
        <v>176</v>
      </c>
      <c r="C74" s="5"/>
      <c r="D74" s="11"/>
      <c r="E74" s="1">
        <f>IF(D74="Y",5,0)</f>
        <v>0</v>
      </c>
    </row>
    <row r="75" spans="1:5" ht="22.5">
      <c r="A75" s="1"/>
      <c r="B75" s="5" t="s">
        <v>177</v>
      </c>
      <c r="C75" s="5"/>
      <c r="D75" s="11"/>
      <c r="E75" s="1">
        <f>IF(D75="Y",1,0)</f>
        <v>0</v>
      </c>
    </row>
    <row r="76" spans="1:5" ht="33.75">
      <c r="A76" s="1"/>
      <c r="B76" s="5" t="s">
        <v>178</v>
      </c>
      <c r="C76" s="5"/>
      <c r="D76" s="11"/>
      <c r="E76" s="1">
        <f>IF(D76="Y",1,0)</f>
        <v>0</v>
      </c>
    </row>
    <row r="77" spans="1:5" ht="12.75">
      <c r="A77" s="1"/>
      <c r="B77" s="5" t="s">
        <v>179</v>
      </c>
      <c r="C77" s="5"/>
      <c r="D77" s="11"/>
      <c r="E77" s="1">
        <f>IF(D77="Y",1,0)</f>
        <v>0</v>
      </c>
    </row>
    <row r="78" spans="1:5" ht="22.5">
      <c r="A78" s="1"/>
      <c r="B78" s="5" t="s">
        <v>180</v>
      </c>
      <c r="C78" s="5"/>
      <c r="D78" s="11"/>
      <c r="E78" s="1">
        <f>IF(D78="Y",1,0)</f>
        <v>0</v>
      </c>
    </row>
    <row r="79" spans="1:5" ht="22.5">
      <c r="A79" s="33"/>
      <c r="B79" s="5" t="s">
        <v>181</v>
      </c>
      <c r="C79" s="5"/>
      <c r="D79" s="11"/>
      <c r="E79" s="1">
        <f>IF(D79="Y",1,0)</f>
        <v>0</v>
      </c>
    </row>
    <row r="80" spans="1:5" ht="18">
      <c r="A80" s="1"/>
      <c r="B80" s="15" t="s">
        <v>62</v>
      </c>
      <c r="C80" s="5"/>
      <c r="D80" s="1" t="str">
        <f>IF(SUM(E72:E79)&gt;=16,"PASS","FAIL")</f>
        <v>FAIL</v>
      </c>
      <c r="E80" s="20">
        <f>SUM(E72:E79)</f>
        <v>0</v>
      </c>
    </row>
    <row r="81" spans="1:5" ht="12.75">
      <c r="A81" s="1"/>
      <c r="B81" s="3" t="s">
        <v>86</v>
      </c>
      <c r="C81" s="21"/>
      <c r="D81" s="21"/>
      <c r="E81" s="1"/>
    </row>
    <row r="82" spans="1:5" ht="22.5">
      <c r="A82" s="1" t="s">
        <v>51</v>
      </c>
      <c r="B82" s="5" t="s">
        <v>182</v>
      </c>
      <c r="C82" s="5"/>
      <c r="D82" s="11"/>
      <c r="E82" s="1">
        <f>IF(D82="Y",3,0)</f>
        <v>0</v>
      </c>
    </row>
    <row r="83" spans="1:5" ht="22.5">
      <c r="A83" s="1" t="s">
        <v>51</v>
      </c>
      <c r="B83" s="5" t="s">
        <v>183</v>
      </c>
      <c r="C83" s="5"/>
      <c r="D83" s="11"/>
      <c r="E83" s="1">
        <f>IF(D83="Y",3,0)</f>
        <v>0</v>
      </c>
    </row>
    <row r="84" spans="1:5" ht="22.5">
      <c r="A84" s="1"/>
      <c r="B84" s="5" t="s">
        <v>184</v>
      </c>
      <c r="C84" s="5"/>
      <c r="D84" s="11"/>
      <c r="E84" s="1">
        <f>IF(D84="Y",1,0)</f>
        <v>0</v>
      </c>
    </row>
    <row r="85" spans="1:5" ht="22.5">
      <c r="A85" s="33"/>
      <c r="B85" s="5" t="s">
        <v>185</v>
      </c>
      <c r="C85" s="5"/>
      <c r="D85" s="11"/>
      <c r="E85" s="1">
        <f>IF(D85="Y",1,0)</f>
        <v>0</v>
      </c>
    </row>
    <row r="86" spans="1:5" ht="22.5">
      <c r="A86" s="1"/>
      <c r="B86" s="5" t="s">
        <v>186</v>
      </c>
      <c r="C86" s="5"/>
      <c r="D86" s="11"/>
      <c r="E86" s="1">
        <f>IF(D86="Y",1,0)</f>
        <v>0</v>
      </c>
    </row>
    <row r="87" spans="1:5" ht="18">
      <c r="A87" s="1"/>
      <c r="B87" s="15" t="s">
        <v>62</v>
      </c>
      <c r="C87" s="5"/>
      <c r="D87" s="1" t="str">
        <f>IF(SUM(E82:E86)&gt;=7,"PASS","FAIL")</f>
        <v>FAIL</v>
      </c>
      <c r="E87" s="20">
        <f>SUM(E82:E86)</f>
        <v>0</v>
      </c>
    </row>
    <row r="88" spans="1:5" ht="12.75">
      <c r="A88" s="1"/>
      <c r="B88" s="3" t="s">
        <v>90</v>
      </c>
      <c r="C88" s="21"/>
      <c r="D88" s="21"/>
      <c r="E88" s="1"/>
    </row>
    <row r="89" spans="1:5" ht="22.5">
      <c r="A89" s="1" t="s">
        <v>51</v>
      </c>
      <c r="B89" s="5" t="s">
        <v>187</v>
      </c>
      <c r="C89" s="5"/>
      <c r="D89" s="11"/>
      <c r="E89" s="1">
        <f>IF(D89="Y",3,0)</f>
        <v>0</v>
      </c>
    </row>
    <row r="90" spans="1:5" ht="22.5">
      <c r="A90" s="1"/>
      <c r="B90" s="5" t="s">
        <v>188</v>
      </c>
      <c r="C90" s="5"/>
      <c r="D90" s="11"/>
      <c r="E90" s="1">
        <f>IF(D90="Y",1,0)</f>
        <v>0</v>
      </c>
    </row>
    <row r="91" spans="1:5" ht="22.5">
      <c r="A91" s="32"/>
      <c r="B91" s="5" t="s">
        <v>189</v>
      </c>
      <c r="C91" s="5"/>
      <c r="D91" s="11"/>
      <c r="E91" s="1">
        <f>IF(D91="Y",1,0)</f>
        <v>0</v>
      </c>
    </row>
    <row r="92" spans="1:5" ht="22.5">
      <c r="A92" s="1"/>
      <c r="B92" s="5" t="s">
        <v>190</v>
      </c>
      <c r="C92" s="5"/>
      <c r="D92" s="11"/>
      <c r="E92" s="1">
        <f>IF(D92="Y",1,0)</f>
        <v>0</v>
      </c>
    </row>
    <row r="93" spans="1:5" ht="18">
      <c r="A93" s="1"/>
      <c r="B93" s="15" t="s">
        <v>62</v>
      </c>
      <c r="C93" s="5"/>
      <c r="D93" s="1" t="str">
        <f>IF(SUM(E89:E92)&gt;=4,"PASS","FAIL")</f>
        <v>FAIL</v>
      </c>
      <c r="E93" s="20">
        <f>SUM(E89:E92)</f>
        <v>0</v>
      </c>
    </row>
    <row r="94" spans="1:5" ht="12.75">
      <c r="A94" s="1"/>
      <c r="B94" s="3" t="s">
        <v>94</v>
      </c>
      <c r="C94" s="21"/>
      <c r="D94" s="21"/>
      <c r="E94" s="1"/>
    </row>
    <row r="95" spans="1:5" ht="22.5">
      <c r="A95" s="1" t="s">
        <v>51</v>
      </c>
      <c r="B95" s="5" t="s">
        <v>191</v>
      </c>
      <c r="C95" s="5"/>
      <c r="D95" s="11"/>
      <c r="E95" s="1">
        <f>IF(D95="Y",2,0)</f>
        <v>0</v>
      </c>
    </row>
    <row r="96" spans="1:5" ht="22.5">
      <c r="A96" s="1" t="s">
        <v>51</v>
      </c>
      <c r="B96" s="5" t="s">
        <v>192</v>
      </c>
      <c r="C96" s="5"/>
      <c r="D96" s="11"/>
      <c r="E96" s="1">
        <f>IF(D96="Y",2,0)</f>
        <v>0</v>
      </c>
    </row>
    <row r="97" spans="1:5" ht="22.5">
      <c r="A97" s="33"/>
      <c r="B97" s="5" t="s">
        <v>193</v>
      </c>
      <c r="C97" s="5"/>
      <c r="D97" s="11"/>
      <c r="E97" s="1">
        <f>IF(D97="Y",1,0)</f>
        <v>0</v>
      </c>
    </row>
    <row r="98" spans="1:5" ht="22.5">
      <c r="A98" s="1"/>
      <c r="B98" s="5" t="s">
        <v>211</v>
      </c>
      <c r="C98" s="5"/>
      <c r="D98" s="11"/>
      <c r="E98" s="1">
        <f>IF(D98="Y",1,0)</f>
        <v>0</v>
      </c>
    </row>
    <row r="99" spans="1:5" ht="18">
      <c r="A99" s="1"/>
      <c r="B99" s="15" t="s">
        <v>62</v>
      </c>
      <c r="C99" s="5"/>
      <c r="D99" s="1" t="str">
        <f>IF(SUM(E95:E98)&gt;=5,"PASS","FAIL")</f>
        <v>FAIL</v>
      </c>
      <c r="E99" s="20">
        <f>SUM(E95:E98)</f>
        <v>0</v>
      </c>
    </row>
    <row r="100" spans="1:5" ht="12.75">
      <c r="A100" s="1"/>
      <c r="B100" s="3" t="s">
        <v>99</v>
      </c>
      <c r="C100" s="22"/>
      <c r="D100" s="22"/>
      <c r="E100" s="1"/>
    </row>
    <row r="101" spans="1:5" ht="22.5">
      <c r="A101" s="1" t="s">
        <v>51</v>
      </c>
      <c r="B101" s="5" t="s">
        <v>194</v>
      </c>
      <c r="C101" s="5"/>
      <c r="D101" s="11"/>
      <c r="E101" s="1">
        <f>IF(D101="Y",2,0)</f>
        <v>0</v>
      </c>
    </row>
    <row r="102" spans="1:5" ht="33.75">
      <c r="A102" s="1"/>
      <c r="B102" s="5" t="s">
        <v>195</v>
      </c>
      <c r="C102" s="5"/>
      <c r="D102" s="11"/>
      <c r="E102" s="1">
        <f>IF(D102="Y",1,0)</f>
        <v>0</v>
      </c>
    </row>
    <row r="103" spans="1:5" ht="33.75">
      <c r="A103" s="1"/>
      <c r="B103" s="5" t="s">
        <v>196</v>
      </c>
      <c r="C103" s="5"/>
      <c r="D103" s="11"/>
      <c r="E103" s="1">
        <f>IF(D103="Y",1,0)</f>
        <v>0</v>
      </c>
    </row>
    <row r="104" spans="1:5" ht="18">
      <c r="A104" s="1"/>
      <c r="B104" s="15" t="s">
        <v>62</v>
      </c>
      <c r="C104" s="5"/>
      <c r="D104" s="1" t="str">
        <f>IF(SUM(E101:E103)&gt;=3,"PASS","FAIL")</f>
        <v>FAIL</v>
      </c>
      <c r="E104" s="20">
        <f>SUM(E101:E103)</f>
        <v>0</v>
      </c>
    </row>
    <row r="105" spans="1:5" ht="12.75">
      <c r="A105" s="34"/>
      <c r="B105" s="3" t="s">
        <v>105</v>
      </c>
      <c r="C105" s="22"/>
      <c r="D105" s="22"/>
      <c r="E105" s="22"/>
    </row>
    <row r="106" spans="1:5" ht="22.5">
      <c r="A106" s="1" t="s">
        <v>51</v>
      </c>
      <c r="B106" s="5" t="s">
        <v>197</v>
      </c>
      <c r="C106" s="5"/>
      <c r="D106" s="11"/>
      <c r="E106" s="1">
        <f>IF(D106="Y",4,0)</f>
        <v>0</v>
      </c>
    </row>
    <row r="107" spans="1:5" ht="45">
      <c r="A107" s="1" t="s">
        <v>51</v>
      </c>
      <c r="B107" s="5" t="s">
        <v>198</v>
      </c>
      <c r="C107" s="5"/>
      <c r="D107" s="11"/>
      <c r="E107" s="1">
        <f>IF(D107="Y",4,0)</f>
        <v>0</v>
      </c>
    </row>
    <row r="108" spans="1:5" ht="33.75">
      <c r="A108" s="1" t="s">
        <v>51</v>
      </c>
      <c r="B108" s="5" t="s">
        <v>199</v>
      </c>
      <c r="C108" s="5"/>
      <c r="D108" s="11"/>
      <c r="E108" s="1">
        <f>IF(D108="Y",4,0)</f>
        <v>0</v>
      </c>
    </row>
    <row r="109" spans="1:5" ht="45">
      <c r="A109" s="1" t="s">
        <v>51</v>
      </c>
      <c r="B109" s="5" t="s">
        <v>200</v>
      </c>
      <c r="C109" s="5"/>
      <c r="D109" s="11"/>
      <c r="E109" s="1">
        <f>IF(D109="Y",4,0)</f>
        <v>0</v>
      </c>
    </row>
    <row r="110" spans="1:5" ht="33.75">
      <c r="A110" s="1"/>
      <c r="B110" s="5" t="s">
        <v>201</v>
      </c>
      <c r="C110" s="5"/>
      <c r="D110" s="11"/>
      <c r="E110" s="1">
        <f>IF(D110="Y",1,0)</f>
        <v>0</v>
      </c>
    </row>
    <row r="111" spans="1:5" ht="33.75">
      <c r="A111" s="1"/>
      <c r="B111" s="5" t="s">
        <v>202</v>
      </c>
      <c r="C111" s="5"/>
      <c r="D111" s="11"/>
      <c r="E111" s="1">
        <f>IF(D111="Y",1,0)</f>
        <v>0</v>
      </c>
    </row>
    <row r="112" spans="1:5" ht="45">
      <c r="A112" s="1"/>
      <c r="B112" s="5" t="s">
        <v>203</v>
      </c>
      <c r="C112" s="5"/>
      <c r="D112" s="11"/>
      <c r="E112" s="1">
        <f>IF(D112="Y",1,0)</f>
        <v>0</v>
      </c>
    </row>
    <row r="113" spans="1:5" ht="33.75">
      <c r="A113" s="1"/>
      <c r="B113" s="5" t="s">
        <v>204</v>
      </c>
      <c r="C113" s="5"/>
      <c r="D113" s="11"/>
      <c r="E113" s="1">
        <f>IF(D113="Y",1,0)</f>
        <v>0</v>
      </c>
    </row>
    <row r="114" spans="1:5" ht="33.75">
      <c r="A114" s="1"/>
      <c r="B114" s="5" t="s">
        <v>205</v>
      </c>
      <c r="C114" s="5"/>
      <c r="D114" s="11"/>
      <c r="E114" s="1">
        <f>IF(D114="Y",1,0)</f>
        <v>0</v>
      </c>
    </row>
    <row r="115" spans="1:5" ht="18">
      <c r="A115" s="23"/>
      <c r="B115" s="15" t="s">
        <v>64</v>
      </c>
      <c r="C115" s="5"/>
      <c r="D115" s="1" t="str">
        <f>IF(SUM(E106:E114)&gt;=18,"PASS","FAIL")</f>
        <v>FAIL</v>
      </c>
      <c r="E115" s="20">
        <f>SUM(E106:E114)</f>
        <v>0</v>
      </c>
    </row>
    <row r="116" spans="1:5" ht="12.75">
      <c r="A116" s="1"/>
      <c r="B116" s="3" t="s">
        <v>114</v>
      </c>
      <c r="C116" s="22"/>
      <c r="D116" s="22"/>
      <c r="E116" s="1"/>
    </row>
    <row r="117" spans="1:5" ht="33.75">
      <c r="A117" s="1" t="s">
        <v>51</v>
      </c>
      <c r="B117" s="5" t="s">
        <v>206</v>
      </c>
      <c r="C117" s="5"/>
      <c r="D117" s="11"/>
      <c r="E117" s="1">
        <f>IF(D117="Y",1,0)</f>
        <v>0</v>
      </c>
    </row>
    <row r="118" spans="1:5" ht="22.5">
      <c r="A118" s="1" t="s">
        <v>51</v>
      </c>
      <c r="B118" s="5" t="s">
        <v>207</v>
      </c>
      <c r="C118" s="5"/>
      <c r="D118" s="11"/>
      <c r="E118" s="1">
        <f>IF(D118="Y",1,0)</f>
        <v>0</v>
      </c>
    </row>
    <row r="119" spans="1:5" ht="22.5">
      <c r="A119" s="1" t="s">
        <v>51</v>
      </c>
      <c r="B119" s="5" t="s">
        <v>208</v>
      </c>
      <c r="C119" s="5"/>
      <c r="D119" s="11"/>
      <c r="E119" s="1">
        <f>IF(D119="Y",1,0)</f>
        <v>0</v>
      </c>
    </row>
    <row r="120" spans="1:5" ht="22.5">
      <c r="A120" s="1" t="s">
        <v>51</v>
      </c>
      <c r="B120" s="5" t="s">
        <v>209</v>
      </c>
      <c r="C120" s="5"/>
      <c r="D120" s="11"/>
      <c r="E120" s="1">
        <f>IF(D120="Y",1,0)</f>
        <v>0</v>
      </c>
    </row>
    <row r="121" spans="1:5" ht="22.5">
      <c r="A121" s="1" t="s">
        <v>51</v>
      </c>
      <c r="B121" s="5" t="s">
        <v>210</v>
      </c>
      <c r="C121" s="5"/>
      <c r="D121" s="11"/>
      <c r="E121" s="1">
        <f>IF(D121="Y",1,0)</f>
        <v>0</v>
      </c>
    </row>
    <row r="122" spans="1:5" ht="18">
      <c r="A122" s="23"/>
      <c r="B122" s="15" t="s">
        <v>63</v>
      </c>
      <c r="C122" s="23"/>
      <c r="D122" s="1" t="str">
        <f>IF(SUM(E117:E121)&gt;=5,"PASS","FAIL")</f>
        <v>FAIL</v>
      </c>
      <c r="E122" s="20">
        <f>SUM(E117:E121)</f>
        <v>0</v>
      </c>
    </row>
  </sheetData>
  <sheetProtection sheet="1" objects="1" scenarios="1"/>
  <mergeCells count="1">
    <mergeCell ref="A57:E57"/>
  </mergeCells>
  <dataValidations count="1">
    <dataValidation errorStyle="warning" type="list" allowBlank="1" showDropDown="1" showInputMessage="1" showErrorMessage="1" errorTitle="Input Error" error="You must enter either Y (for YES) or N (for No)." sqref="D117:D120 D106:D114 D60:D63 D66:D69 D72:D79 D82:D86 D89:D92 D95:D98 D101:D103">
      <formula1>"Y,y,N,n"</formula1>
    </dataValidation>
  </dataValidations>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57:E132"/>
  <sheetViews>
    <sheetView workbookViewId="0" topLeftCell="A58">
      <selection activeCell="D60" sqref="D60:D62"/>
    </sheetView>
  </sheetViews>
  <sheetFormatPr defaultColWidth="9.140625" defaultRowHeight="12.75"/>
  <cols>
    <col min="1" max="1" width="2.57421875" style="0" bestFit="1" customWidth="1"/>
    <col min="2" max="2" width="53.00390625" style="0" customWidth="1"/>
    <col min="3" max="3" width="2.421875" style="0" customWidth="1"/>
    <col min="4" max="4" width="20.57421875" style="0" bestFit="1" customWidth="1"/>
  </cols>
  <sheetData>
    <row r="57" spans="1:5" ht="15.75">
      <c r="A57" s="40" t="s">
        <v>271</v>
      </c>
      <c r="B57" s="43"/>
      <c r="C57" s="43"/>
      <c r="D57" s="43"/>
      <c r="E57" s="44"/>
    </row>
    <row r="58" spans="1:5" ht="12.75">
      <c r="A58" s="23"/>
      <c r="B58" s="23"/>
      <c r="C58" s="23"/>
      <c r="D58" s="1" t="s">
        <v>50</v>
      </c>
      <c r="E58" s="23"/>
    </row>
    <row r="59" spans="1:5" ht="12.75">
      <c r="A59" s="35"/>
      <c r="B59" s="3" t="s">
        <v>69</v>
      </c>
      <c r="C59" s="5"/>
      <c r="D59" s="5"/>
      <c r="E59" s="6"/>
    </row>
    <row r="60" spans="1:5" ht="33.75">
      <c r="A60" s="1" t="s">
        <v>51</v>
      </c>
      <c r="B60" s="5" t="s">
        <v>215</v>
      </c>
      <c r="C60" s="12"/>
      <c r="D60" s="11"/>
      <c r="E60" s="1">
        <f>IF(D60="Y",2,0)</f>
        <v>0</v>
      </c>
    </row>
    <row r="61" spans="1:5" ht="22.5">
      <c r="A61" s="1"/>
      <c r="B61" s="5" t="s">
        <v>216</v>
      </c>
      <c r="C61" s="12"/>
      <c r="D61" s="11"/>
      <c r="E61" s="1">
        <f>IF(D61="Y",1,0)</f>
        <v>0</v>
      </c>
    </row>
    <row r="62" spans="1:5" ht="12.75">
      <c r="A62" s="1"/>
      <c r="B62" s="5" t="s">
        <v>217</v>
      </c>
      <c r="C62" s="13"/>
      <c r="D62" s="11"/>
      <c r="E62" s="1">
        <f>IF(D62="Y",1,0)</f>
        <v>0</v>
      </c>
    </row>
    <row r="63" spans="1:5" ht="18">
      <c r="A63" s="1"/>
      <c r="B63" s="15" t="s">
        <v>62</v>
      </c>
      <c r="C63" s="23"/>
      <c r="D63" s="1" t="str">
        <f>IF(SUM(E60:E62)&gt;=3,"PASS","FAIL")</f>
        <v>FAIL</v>
      </c>
      <c r="E63" s="20">
        <f>SUM(E60:E62)</f>
        <v>0</v>
      </c>
    </row>
    <row r="64" spans="1:5" ht="12.75">
      <c r="A64" s="20"/>
      <c r="B64" s="3" t="s">
        <v>74</v>
      </c>
      <c r="C64" s="5"/>
      <c r="D64" s="5"/>
      <c r="E64" s="20"/>
    </row>
    <row r="65" spans="1:5" ht="22.5">
      <c r="A65" s="23" t="s">
        <v>51</v>
      </c>
      <c r="B65" s="5" t="s">
        <v>218</v>
      </c>
      <c r="C65" s="12"/>
      <c r="D65" s="11"/>
      <c r="E65" s="1">
        <f>IF(D65="Y",2,0)</f>
        <v>0</v>
      </c>
    </row>
    <row r="66" spans="1:5" ht="22.5">
      <c r="A66" s="1"/>
      <c r="B66" s="5" t="s">
        <v>219</v>
      </c>
      <c r="C66" s="12"/>
      <c r="D66" s="11"/>
      <c r="E66" s="1">
        <f>IF(D66="Y",1,0)</f>
        <v>0</v>
      </c>
    </row>
    <row r="67" spans="1:5" ht="22.5">
      <c r="A67" s="1"/>
      <c r="B67" s="5" t="s">
        <v>220</v>
      </c>
      <c r="C67" s="13"/>
      <c r="D67" s="11"/>
      <c r="E67" s="1">
        <f>IF(D67="Y",1,0)</f>
        <v>0</v>
      </c>
    </row>
    <row r="68" spans="1:5" ht="18">
      <c r="A68" s="1"/>
      <c r="B68" s="15" t="s">
        <v>62</v>
      </c>
      <c r="C68" s="23"/>
      <c r="D68" s="1" t="str">
        <f>IF(SUM(E65:E67)&gt;=3,"PASS","FAIL")</f>
        <v>FAIL</v>
      </c>
      <c r="E68" s="20">
        <f>SUM(E65:E67)</f>
        <v>0</v>
      </c>
    </row>
    <row r="69" spans="1:5" ht="12.75">
      <c r="A69" s="20"/>
      <c r="B69" s="3" t="s">
        <v>78</v>
      </c>
      <c r="C69" s="5"/>
      <c r="D69" s="5"/>
      <c r="E69" s="20"/>
    </row>
    <row r="70" spans="1:5" ht="22.5">
      <c r="A70" s="23" t="s">
        <v>51</v>
      </c>
      <c r="B70" s="5" t="s">
        <v>221</v>
      </c>
      <c r="C70" s="12"/>
      <c r="D70" s="11"/>
      <c r="E70" s="1">
        <f>IF(D70="Y",4,0)</f>
        <v>0</v>
      </c>
    </row>
    <row r="71" spans="1:5" ht="12.75">
      <c r="A71" s="1" t="s">
        <v>51</v>
      </c>
      <c r="B71" s="5" t="s">
        <v>222</v>
      </c>
      <c r="C71" s="12"/>
      <c r="D71" s="11"/>
      <c r="E71" s="1">
        <f>IF(D71="Y",4,0)</f>
        <v>0</v>
      </c>
    </row>
    <row r="72" spans="1:5" ht="12.75">
      <c r="A72" s="1" t="s">
        <v>51</v>
      </c>
      <c r="B72" s="5" t="s">
        <v>223</v>
      </c>
      <c r="C72" s="12"/>
      <c r="D72" s="11"/>
      <c r="E72" s="1">
        <f>IF(D72="Y",4,0)</f>
        <v>0</v>
      </c>
    </row>
    <row r="73" spans="1:5" ht="12.75">
      <c r="A73" s="1"/>
      <c r="B73" s="5" t="s">
        <v>224</v>
      </c>
      <c r="C73" s="12"/>
      <c r="D73" s="11"/>
      <c r="E73" s="1">
        <f>IF(D73="Y",1,0)</f>
        <v>0</v>
      </c>
    </row>
    <row r="74" spans="1:5" ht="12.75">
      <c r="A74" s="1"/>
      <c r="B74" s="5" t="s">
        <v>225</v>
      </c>
      <c r="C74" s="12"/>
      <c r="D74" s="11"/>
      <c r="E74" s="1">
        <f>IF(D74="Y",1,0)</f>
        <v>0</v>
      </c>
    </row>
    <row r="75" spans="1:5" ht="22.5">
      <c r="A75" s="1"/>
      <c r="B75" s="5" t="s">
        <v>226</v>
      </c>
      <c r="C75" s="12"/>
      <c r="D75" s="11"/>
      <c r="E75" s="1">
        <f>IF(D75="Y",1,0)</f>
        <v>0</v>
      </c>
    </row>
    <row r="76" spans="1:5" ht="12.75">
      <c r="A76" s="1"/>
      <c r="B76" s="5" t="s">
        <v>227</v>
      </c>
      <c r="C76" s="12"/>
      <c r="D76" s="11"/>
      <c r="E76" s="1">
        <f>IF(D76="Y",1,0)</f>
        <v>0</v>
      </c>
    </row>
    <row r="77" spans="1:5" ht="12.75">
      <c r="A77" s="1"/>
      <c r="B77" s="5" t="s">
        <v>228</v>
      </c>
      <c r="C77" s="13"/>
      <c r="D77" s="11"/>
      <c r="E77" s="1">
        <f>IF(D77="Y",1,0)</f>
        <v>0</v>
      </c>
    </row>
    <row r="78" spans="1:5" ht="18">
      <c r="A78" s="20"/>
      <c r="B78" s="15" t="s">
        <v>64</v>
      </c>
      <c r="C78" s="26"/>
      <c r="D78" s="1" t="str">
        <f>IF(SUM(E70:E77)&gt;=14,"PASS","FAIL")</f>
        <v>FAIL</v>
      </c>
      <c r="E78" s="20">
        <f>SUM(E70:E77)</f>
        <v>0</v>
      </c>
    </row>
    <row r="79" spans="1:5" ht="12.75">
      <c r="A79" s="23"/>
      <c r="B79" s="3" t="s">
        <v>86</v>
      </c>
      <c r="C79" s="5"/>
      <c r="D79" s="5"/>
      <c r="E79" s="1"/>
    </row>
    <row r="80" spans="1:5" ht="22.5">
      <c r="A80" s="1" t="s">
        <v>51</v>
      </c>
      <c r="B80" s="5" t="s">
        <v>229</v>
      </c>
      <c r="C80" s="12"/>
      <c r="D80" s="11"/>
      <c r="E80" s="1">
        <f>IF(D80="Y",3,0)</f>
        <v>0</v>
      </c>
    </row>
    <row r="81" spans="1:5" ht="22.5">
      <c r="A81" s="1" t="s">
        <v>51</v>
      </c>
      <c r="B81" s="5" t="s">
        <v>230</v>
      </c>
      <c r="C81" s="12"/>
      <c r="D81" s="11"/>
      <c r="E81" s="1">
        <f>IF(D81="Y",3,0)</f>
        <v>0</v>
      </c>
    </row>
    <row r="82" spans="1:5" ht="12.75">
      <c r="A82" s="1"/>
      <c r="B82" s="5" t="s">
        <v>231</v>
      </c>
      <c r="C82" s="12"/>
      <c r="D82" s="11"/>
      <c r="E82" s="1">
        <f>IF(D82="Y",1,0)</f>
        <v>0</v>
      </c>
    </row>
    <row r="83" spans="1:5" ht="12.75">
      <c r="A83" s="1"/>
      <c r="B83" s="5" t="s">
        <v>232</v>
      </c>
      <c r="C83" s="12"/>
      <c r="D83" s="11"/>
      <c r="E83" s="1">
        <f>IF(D83="Y",1,0)</f>
        <v>0</v>
      </c>
    </row>
    <row r="84" spans="1:5" ht="22.5">
      <c r="A84" s="20"/>
      <c r="B84" s="5" t="s">
        <v>233</v>
      </c>
      <c r="C84" s="13"/>
      <c r="D84" s="11"/>
      <c r="E84" s="1">
        <f>IF(D84="Y",1,0)</f>
        <v>0</v>
      </c>
    </row>
    <row r="85" spans="1:5" ht="18">
      <c r="A85" s="23"/>
      <c r="B85" s="15" t="s">
        <v>62</v>
      </c>
      <c r="C85" s="23"/>
      <c r="D85" s="1" t="str">
        <f>IF(SUM(E80:E84)&gt;=7,"PASS","FAIL")</f>
        <v>FAIL</v>
      </c>
      <c r="E85" s="20">
        <f>SUM(E80:E84)</f>
        <v>0</v>
      </c>
    </row>
    <row r="86" spans="1:5" ht="12.75">
      <c r="A86" s="1"/>
      <c r="B86" s="3" t="s">
        <v>90</v>
      </c>
      <c r="C86" s="5"/>
      <c r="D86" s="5"/>
      <c r="E86" s="1"/>
    </row>
    <row r="87" spans="1:5" ht="12.75">
      <c r="A87" s="1" t="s">
        <v>51</v>
      </c>
      <c r="B87" s="5" t="s">
        <v>234</v>
      </c>
      <c r="C87" s="12"/>
      <c r="D87" s="11"/>
      <c r="E87" s="1">
        <f>IF(D87="Y",2,0)</f>
        <v>0</v>
      </c>
    </row>
    <row r="88" spans="1:5" ht="12.75">
      <c r="A88" s="1" t="s">
        <v>51</v>
      </c>
      <c r="B88" s="5" t="s">
        <v>235</v>
      </c>
      <c r="C88" s="12"/>
      <c r="D88" s="11"/>
      <c r="E88" s="1">
        <f>IF(D88="Y",2,0)</f>
        <v>0</v>
      </c>
    </row>
    <row r="89" spans="1:5" ht="12.75">
      <c r="A89" s="1"/>
      <c r="B89" s="5" t="s">
        <v>236</v>
      </c>
      <c r="C89" s="12"/>
      <c r="D89" s="11"/>
      <c r="E89" s="1">
        <f>IF(D89="Y",1,0)</f>
        <v>0</v>
      </c>
    </row>
    <row r="90" spans="1:5" ht="12.75">
      <c r="A90" s="20"/>
      <c r="B90" s="5" t="s">
        <v>237</v>
      </c>
      <c r="C90" s="13"/>
      <c r="D90" s="11"/>
      <c r="E90" s="1">
        <f>IF(D90="Y",1,0)</f>
        <v>0</v>
      </c>
    </row>
    <row r="91" spans="1:5" ht="18">
      <c r="A91" s="35"/>
      <c r="B91" s="15" t="s">
        <v>62</v>
      </c>
      <c r="C91" s="23"/>
      <c r="D91" s="1" t="str">
        <f>IF(SUM(E87:E90)&gt;=5,"PASS","FAIL")</f>
        <v>FAIL</v>
      </c>
      <c r="E91" s="20">
        <f>SUM(E87:E90)</f>
        <v>0</v>
      </c>
    </row>
    <row r="92" spans="1:5" ht="12.75">
      <c r="A92" s="1"/>
      <c r="B92" s="3" t="s">
        <v>94</v>
      </c>
      <c r="C92" s="5"/>
      <c r="D92" s="5"/>
      <c r="E92" s="1"/>
    </row>
    <row r="93" spans="1:5" ht="22.5">
      <c r="A93" s="1" t="s">
        <v>51</v>
      </c>
      <c r="B93" s="5" t="s">
        <v>238</v>
      </c>
      <c r="C93" s="12"/>
      <c r="D93" s="11"/>
      <c r="E93" s="1">
        <f>IF(D93="Y",2,0)</f>
        <v>0</v>
      </c>
    </row>
    <row r="94" spans="1:5" ht="22.5">
      <c r="A94" s="1" t="s">
        <v>51</v>
      </c>
      <c r="B94" s="5" t="s">
        <v>239</v>
      </c>
      <c r="C94" s="12"/>
      <c r="D94" s="11"/>
      <c r="E94" s="1">
        <f>IF(D94="Y",2,0)</f>
        <v>0</v>
      </c>
    </row>
    <row r="95" spans="1:5" ht="22.5">
      <c r="A95" s="1"/>
      <c r="B95" s="5" t="s">
        <v>240</v>
      </c>
      <c r="C95" s="12"/>
      <c r="D95" s="11"/>
      <c r="E95" s="1">
        <f>IF(D95="Y",1,0)</f>
        <v>0</v>
      </c>
    </row>
    <row r="96" spans="1:5" ht="22.5">
      <c r="A96" s="20"/>
      <c r="B96" s="5" t="s">
        <v>241</v>
      </c>
      <c r="C96" s="13"/>
      <c r="D96" s="11"/>
      <c r="E96" s="1">
        <f>IF(D96="Y",1,0)</f>
        <v>0</v>
      </c>
    </row>
    <row r="97" spans="1:5" ht="18">
      <c r="A97" s="23"/>
      <c r="B97" s="15" t="s">
        <v>62</v>
      </c>
      <c r="C97" s="23"/>
      <c r="D97" s="1" t="str">
        <f>IF(SUM(E93:E96)&gt;=5,"PASS","FAIL")</f>
        <v>FAIL</v>
      </c>
      <c r="E97" s="20">
        <f>SUM(E93:E96)</f>
        <v>0</v>
      </c>
    </row>
    <row r="98" spans="1:5" ht="12.75">
      <c r="A98" s="1"/>
      <c r="B98" s="3" t="s">
        <v>99</v>
      </c>
      <c r="C98" s="5"/>
      <c r="D98" s="5"/>
      <c r="E98" s="1"/>
    </row>
    <row r="99" spans="1:5" ht="22.5">
      <c r="A99" s="1" t="s">
        <v>51</v>
      </c>
      <c r="B99" s="5" t="s">
        <v>242</v>
      </c>
      <c r="C99" s="12"/>
      <c r="D99" s="11"/>
      <c r="E99" s="1">
        <f>IF(D99="Y",5,0)</f>
        <v>0</v>
      </c>
    </row>
    <row r="100" spans="1:5" ht="22.5">
      <c r="A100" s="1" t="s">
        <v>51</v>
      </c>
      <c r="B100" s="5" t="s">
        <v>243</v>
      </c>
      <c r="C100" s="12"/>
      <c r="D100" s="11"/>
      <c r="E100" s="1">
        <f>IF(D100="Y",5,0)</f>
        <v>0</v>
      </c>
    </row>
    <row r="101" spans="1:5" ht="22.5">
      <c r="A101" s="1"/>
      <c r="B101" s="5" t="s">
        <v>244</v>
      </c>
      <c r="C101" s="12"/>
      <c r="D101" s="11"/>
      <c r="E101" s="1">
        <f>IF(D101="Y",1,0)</f>
        <v>0</v>
      </c>
    </row>
    <row r="102" spans="1:5" ht="22.5">
      <c r="A102" s="1"/>
      <c r="B102" s="5" t="s">
        <v>245</v>
      </c>
      <c r="C102" s="12"/>
      <c r="D102" s="11"/>
      <c r="E102" s="1">
        <f>IF(D102="Y",1,0)</f>
        <v>0</v>
      </c>
    </row>
    <row r="103" spans="1:5" ht="22.5">
      <c r="A103" s="1"/>
      <c r="B103" s="5" t="s">
        <v>246</v>
      </c>
      <c r="C103" s="12"/>
      <c r="D103" s="11"/>
      <c r="E103" s="1">
        <f>IF(D103="Y",1,0)</f>
        <v>0</v>
      </c>
    </row>
    <row r="104" spans="1:5" ht="22.5">
      <c r="A104" s="20"/>
      <c r="B104" s="5" t="s">
        <v>247</v>
      </c>
      <c r="C104" s="12"/>
      <c r="D104" s="11"/>
      <c r="E104" s="1">
        <f>IF(D104="Y",1,0)</f>
        <v>0</v>
      </c>
    </row>
    <row r="105" spans="1:5" ht="22.5">
      <c r="A105" s="36"/>
      <c r="B105" s="5" t="s">
        <v>248</v>
      </c>
      <c r="C105" s="13"/>
      <c r="D105" s="11"/>
      <c r="E105" s="1">
        <f>IF(D105="Y",1,0)</f>
        <v>0</v>
      </c>
    </row>
    <row r="106" spans="1:5" ht="18">
      <c r="A106" s="1"/>
      <c r="B106" s="15" t="s">
        <v>64</v>
      </c>
      <c r="C106" s="23"/>
      <c r="D106" s="1" t="str">
        <f>IF(SUM(E99:E105)&gt;=11,"PASS","FAIL")</f>
        <v>FAIL</v>
      </c>
      <c r="E106" s="20">
        <f>SUM(E99:E105)</f>
        <v>0</v>
      </c>
    </row>
    <row r="107" spans="1:5" ht="12.75">
      <c r="A107" s="1"/>
      <c r="B107" s="3" t="s">
        <v>105</v>
      </c>
      <c r="C107" s="5"/>
      <c r="D107" s="5"/>
      <c r="E107" s="1"/>
    </row>
    <row r="108" spans="1:5" ht="22.5">
      <c r="A108" s="1" t="s">
        <v>51</v>
      </c>
      <c r="B108" s="5" t="s">
        <v>249</v>
      </c>
      <c r="C108" s="12"/>
      <c r="D108" s="11"/>
      <c r="E108" s="1">
        <f aca="true" t="shared" si="0" ref="E108:E113">IF(D108="Y",10,0)</f>
        <v>0</v>
      </c>
    </row>
    <row r="109" spans="1:5" ht="22.5">
      <c r="A109" s="1" t="s">
        <v>51</v>
      </c>
      <c r="B109" s="5" t="s">
        <v>250</v>
      </c>
      <c r="C109" s="12"/>
      <c r="D109" s="11"/>
      <c r="E109" s="1">
        <f t="shared" si="0"/>
        <v>0</v>
      </c>
    </row>
    <row r="110" spans="1:5" ht="22.5">
      <c r="A110" s="1" t="s">
        <v>51</v>
      </c>
      <c r="B110" s="5" t="s">
        <v>251</v>
      </c>
      <c r="C110" s="12"/>
      <c r="D110" s="11"/>
      <c r="E110" s="1">
        <f t="shared" si="0"/>
        <v>0</v>
      </c>
    </row>
    <row r="111" spans="1:5" ht="22.5">
      <c r="A111" s="1" t="s">
        <v>51</v>
      </c>
      <c r="B111" s="5" t="s">
        <v>252</v>
      </c>
      <c r="C111" s="12"/>
      <c r="D111" s="11"/>
      <c r="E111" s="1">
        <f t="shared" si="0"/>
        <v>0</v>
      </c>
    </row>
    <row r="112" spans="1:5" ht="22.5">
      <c r="A112" s="1" t="s">
        <v>51</v>
      </c>
      <c r="B112" s="5" t="s">
        <v>253</v>
      </c>
      <c r="C112" s="12"/>
      <c r="D112" s="11"/>
      <c r="E112" s="1">
        <f t="shared" si="0"/>
        <v>0</v>
      </c>
    </row>
    <row r="113" spans="1:5" ht="22.5">
      <c r="A113" s="1" t="s">
        <v>51</v>
      </c>
      <c r="B113" s="5" t="s">
        <v>254</v>
      </c>
      <c r="C113" s="12"/>
      <c r="D113" s="11"/>
      <c r="E113" s="1">
        <f t="shared" si="0"/>
        <v>0</v>
      </c>
    </row>
    <row r="114" spans="1:5" ht="22.5">
      <c r="A114" s="20"/>
      <c r="B114" s="5" t="s">
        <v>255</v>
      </c>
      <c r="C114" s="12"/>
      <c r="D114" s="11"/>
      <c r="E114" s="1">
        <f aca="true" t="shared" si="1" ref="E114:E124">IF(D114="Y",1,0)</f>
        <v>0</v>
      </c>
    </row>
    <row r="115" spans="1:5" ht="22.5">
      <c r="A115" s="23"/>
      <c r="B115" s="5" t="s">
        <v>256</v>
      </c>
      <c r="C115" s="12"/>
      <c r="D115" s="11"/>
      <c r="E115" s="1">
        <f t="shared" si="1"/>
        <v>0</v>
      </c>
    </row>
    <row r="116" spans="1:5" ht="22.5">
      <c r="A116" s="1"/>
      <c r="B116" s="5" t="s">
        <v>257</v>
      </c>
      <c r="C116" s="12"/>
      <c r="D116" s="11"/>
      <c r="E116" s="1">
        <f t="shared" si="1"/>
        <v>0</v>
      </c>
    </row>
    <row r="117" spans="1:5" ht="22.5">
      <c r="A117" s="1"/>
      <c r="B117" s="5" t="s">
        <v>258</v>
      </c>
      <c r="C117" s="12"/>
      <c r="D117" s="11"/>
      <c r="E117" s="1">
        <f t="shared" si="1"/>
        <v>0</v>
      </c>
    </row>
    <row r="118" spans="1:5" ht="22.5">
      <c r="A118" s="1"/>
      <c r="B118" s="5" t="s">
        <v>259</v>
      </c>
      <c r="C118" s="12"/>
      <c r="D118" s="11"/>
      <c r="E118" s="1">
        <f t="shared" si="1"/>
        <v>0</v>
      </c>
    </row>
    <row r="119" spans="1:5" ht="22.5">
      <c r="A119" s="1"/>
      <c r="B119" s="5" t="s">
        <v>260</v>
      </c>
      <c r="C119" s="12"/>
      <c r="D119" s="11"/>
      <c r="E119" s="1">
        <f t="shared" si="1"/>
        <v>0</v>
      </c>
    </row>
    <row r="120" spans="1:5" ht="22.5">
      <c r="A120" s="1"/>
      <c r="B120" s="5" t="s">
        <v>261</v>
      </c>
      <c r="C120" s="12"/>
      <c r="D120" s="11"/>
      <c r="E120" s="1">
        <f t="shared" si="1"/>
        <v>0</v>
      </c>
    </row>
    <row r="121" spans="1:5" ht="22.5">
      <c r="A121" s="20"/>
      <c r="B121" s="5" t="s">
        <v>262</v>
      </c>
      <c r="C121" s="12"/>
      <c r="D121" s="11"/>
      <c r="E121" s="1">
        <f t="shared" si="1"/>
        <v>0</v>
      </c>
    </row>
    <row r="122" spans="1:5" ht="22.5">
      <c r="A122" s="23"/>
      <c r="B122" s="5" t="s">
        <v>263</v>
      </c>
      <c r="C122" s="12"/>
      <c r="D122" s="11"/>
      <c r="E122" s="1">
        <f t="shared" si="1"/>
        <v>0</v>
      </c>
    </row>
    <row r="123" spans="1:5" ht="22.5">
      <c r="A123" s="23"/>
      <c r="B123" s="5" t="s">
        <v>264</v>
      </c>
      <c r="C123" s="12"/>
      <c r="D123" s="11"/>
      <c r="E123" s="1">
        <f t="shared" si="1"/>
        <v>0</v>
      </c>
    </row>
    <row r="124" spans="1:5" ht="22.5">
      <c r="A124" s="23"/>
      <c r="B124" s="5" t="s">
        <v>265</v>
      </c>
      <c r="C124" s="13"/>
      <c r="D124" s="11"/>
      <c r="E124" s="1">
        <f t="shared" si="1"/>
        <v>0</v>
      </c>
    </row>
    <row r="125" spans="1:5" ht="18">
      <c r="A125" s="23"/>
      <c r="B125" s="15" t="s">
        <v>64</v>
      </c>
      <c r="C125" s="23"/>
      <c r="D125" s="1" t="str">
        <f>IF(SUM(E108:E124)&gt;=62,"PASS","FAIL")</f>
        <v>FAIL</v>
      </c>
      <c r="E125" s="20">
        <f>SUM(E108:E124)</f>
        <v>0</v>
      </c>
    </row>
    <row r="126" spans="1:5" ht="12.75">
      <c r="A126" s="23"/>
      <c r="B126" s="3" t="s">
        <v>114</v>
      </c>
      <c r="C126" s="5"/>
      <c r="D126" s="5"/>
      <c r="E126" s="23"/>
    </row>
    <row r="127" spans="1:5" ht="22.5">
      <c r="A127" s="23" t="s">
        <v>51</v>
      </c>
      <c r="B127" s="5" t="s">
        <v>266</v>
      </c>
      <c r="C127" s="12"/>
      <c r="D127" s="11"/>
      <c r="E127" s="1">
        <f>IF(D127="Y",1,0)</f>
        <v>0</v>
      </c>
    </row>
    <row r="128" spans="1:5" ht="22.5">
      <c r="A128" s="23" t="s">
        <v>51</v>
      </c>
      <c r="B128" s="5" t="s">
        <v>267</v>
      </c>
      <c r="C128" s="12"/>
      <c r="D128" s="11"/>
      <c r="E128" s="1">
        <f>IF(D128="Y",1,0)</f>
        <v>0</v>
      </c>
    </row>
    <row r="129" spans="1:5" ht="12.75">
      <c r="A129" s="23" t="s">
        <v>51</v>
      </c>
      <c r="B129" s="5" t="s">
        <v>268</v>
      </c>
      <c r="C129" s="12"/>
      <c r="D129" s="11"/>
      <c r="E129" s="1">
        <f>IF(D129="Y",1,0)</f>
        <v>0</v>
      </c>
    </row>
    <row r="130" spans="1:5" ht="22.5">
      <c r="A130" s="23" t="s">
        <v>51</v>
      </c>
      <c r="B130" s="5" t="s">
        <v>269</v>
      </c>
      <c r="C130" s="12"/>
      <c r="D130" s="11"/>
      <c r="E130" s="1">
        <f>IF(D130="Y",1,0)</f>
        <v>0</v>
      </c>
    </row>
    <row r="131" spans="1:5" ht="22.5">
      <c r="A131" s="23" t="s">
        <v>51</v>
      </c>
      <c r="B131" s="5" t="s">
        <v>270</v>
      </c>
      <c r="C131" s="13"/>
      <c r="D131" s="11"/>
      <c r="E131" s="1">
        <f>IF(D131="Y",1,0)</f>
        <v>0</v>
      </c>
    </row>
    <row r="132" spans="1:5" ht="18">
      <c r="A132" s="23"/>
      <c r="B132" s="15" t="s">
        <v>63</v>
      </c>
      <c r="C132" s="23"/>
      <c r="D132" s="1" t="str">
        <f>IF(SUM(E127:E131)&gt;=5,"PASS","FAIL")</f>
        <v>FAIL</v>
      </c>
      <c r="E132" s="20">
        <f>SUM(E127:E131)</f>
        <v>0</v>
      </c>
    </row>
  </sheetData>
  <sheetProtection sheet="1" objects="1" scenarios="1"/>
  <mergeCells count="1">
    <mergeCell ref="A57:E57"/>
  </mergeCells>
  <dataValidations count="1">
    <dataValidation errorStyle="warning" type="list" allowBlank="1" showDropDown="1" showInputMessage="1" showErrorMessage="1" errorTitle="Input Error" error="You must enter either Y (for YES) or N (for No)." sqref="D127:D130 D60:D62 D65:D67 D70:D77 D80:D84 D87:D90 D93:D96 D99:D105 D108:D124">
      <formula1>"Y,y,N,n"</formula1>
    </dataValidation>
  </dataValidation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Change Management Self Assessment</dc:title>
  <dc:subject/>
  <dc:creator>AGarvey</dc:creator>
  <cp:keywords/>
  <dc:description/>
  <cp:lastModifiedBy>SKent</cp:lastModifiedBy>
  <cp:lastPrinted>2001-09-18T10:37:58Z</cp:lastPrinted>
  <dcterms:created xsi:type="dcterms:W3CDTF">2001-08-15T08:22:35Z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